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35" windowWidth="16530" windowHeight="6735" activeTab="0"/>
  </bookViews>
  <sheets>
    <sheet name="Maharashtra" sheetId="1" r:id="rId1"/>
  </sheets>
  <definedNames>
    <definedName name="_xlnm.Print_Area" localSheetId="0">'Maharashtra'!$A$1:$H$1149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E1093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pl chek</t>
        </r>
      </text>
    </comment>
  </commentList>
</comments>
</file>

<file path=xl/sharedStrings.xml><?xml version="1.0" encoding="utf-8"?>
<sst xmlns="http://schemas.openxmlformats.org/spreadsheetml/2006/main" count="1356" uniqueCount="266">
  <si>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</si>
  <si>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</si>
  <si>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</si>
  <si>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</si>
  <si>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</si>
  <si>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</si>
  <si>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</si>
  <si>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</si>
  <si>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Primary</t>
  </si>
  <si>
    <t>Up Primary</t>
  </si>
  <si>
    <t>Total</t>
  </si>
  <si>
    <t>1.2) No. of School working days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</si>
  <si>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</si>
  <si>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</si>
  <si>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</si>
  <si>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</si>
  <si>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</si>
  <si>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</si>
  <si>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</si>
  <si>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</si>
  <si>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</si>
  <si>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</si>
  <si>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</si>
  <si>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</si>
  <si>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</si>
  <si>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</si>
  <si>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</si>
  <si>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</si>
  <si>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</si>
  <si>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</si>
  <si>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</si>
  <si>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</si>
  <si>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</si>
  <si>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</si>
  <si>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</si>
  <si>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</si>
  <si>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</si>
  <si>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</si>
  <si>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</si>
  <si>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</si>
  <si>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</si>
  <si>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</si>
  <si>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</si>
  <si>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</si>
  <si>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</si>
  <si>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</si>
  <si>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</si>
  <si>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</si>
  <si>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</si>
  <si>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</si>
  <si>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</si>
  <si>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Pending Bills</t>
  </si>
  <si>
    <t>4. ANALYSIS ON COOKING COST (PRIMARY + UPPER PRIMARY)</t>
  </si>
  <si>
    <t>4.1) ANALYSIS ON OPENING BALANACE AND CLOSING BALANACE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</si>
  <si>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</si>
  <si>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</si>
  <si>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</si>
  <si>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</si>
  <si>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</si>
  <si>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</si>
  <si>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</si>
  <si>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</si>
  <si>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</si>
  <si>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</si>
  <si>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</si>
  <si>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</si>
  <si>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</si>
  <si>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</si>
  <si>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</si>
  <si>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</si>
  <si>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</si>
  <si>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</si>
  <si>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</si>
  <si>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</si>
  <si>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</si>
  <si>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</si>
  <si>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</si>
  <si>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</si>
  <si>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</si>
  <si>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</si>
  <si>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</si>
  <si>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</si>
  <si>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</si>
  <si>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</si>
  <si>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</si>
  <si>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</si>
  <si>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</si>
  <si>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</si>
  <si>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</si>
  <si>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</si>
  <si>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</si>
  <si>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</si>
  <si>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</si>
  <si>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</si>
  <si>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</si>
  <si>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</si>
  <si>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</si>
  <si>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r>
      <t xml:space="preserve">3. </t>
    </r>
    <r>
      <rPr>
        <b/>
        <u val="single"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</si>
  <si>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</si>
  <si>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t>Average number of children availing MDM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</si>
  <si>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</si>
  <si>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</si>
  <si>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</si>
  <si>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</si>
  <si>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</si>
  <si>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</si>
  <si>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</si>
  <si>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</si>
  <si>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</si>
  <si>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10.  Kitchen Devices</t>
  </si>
  <si>
    <t>Kitchen-cum-Stores</t>
  </si>
  <si>
    <t>% Bill paid</t>
  </si>
  <si>
    <t>Engaged by State</t>
  </si>
  <si>
    <t>5 = (4 - 3)</t>
  </si>
  <si>
    <t>Not engaged</t>
  </si>
  <si>
    <t>Bills submited by FCI</t>
  </si>
  <si>
    <t>Payment made to FCI</t>
  </si>
  <si>
    <t>Bills raised by FCI</t>
  </si>
  <si>
    <t xml:space="preserve">3.9) Payment of cost of foodgrain to FCI </t>
  </si>
  <si>
    <t>3.8)  Cost of Foodgrains, Payment to FCI</t>
  </si>
  <si>
    <t>(Rs. In lakh)</t>
  </si>
  <si>
    <r>
      <t xml:space="preserve">5.1 Mismatch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</si>
  <si>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(Rs. in Lakh)</t>
  </si>
  <si>
    <t xml:space="preserve">Payment to FCI </t>
  </si>
  <si>
    <t xml:space="preserve">10.1) Reconciliation of amount sanctioned </t>
  </si>
  <si>
    <t>NCLP</t>
  </si>
  <si>
    <t>Schools</t>
  </si>
  <si>
    <t>Installment</t>
  </si>
  <si>
    <t>Dated</t>
  </si>
  <si>
    <t>Units</t>
  </si>
  <si>
    <t>Amount              (in lakh)</t>
  </si>
  <si>
    <t>Primary + Upper Primary</t>
  </si>
  <si>
    <t>Grand Total</t>
  </si>
  <si>
    <t>2011-12</t>
  </si>
  <si>
    <t>9.1) Releasing details</t>
  </si>
  <si>
    <t xml:space="preserve">9.2) Reconciliation of amount sanctioned </t>
  </si>
  <si>
    <t>Allocated for 2016-17</t>
  </si>
  <si>
    <t>Total available</t>
  </si>
  <si>
    <t>% available</t>
  </si>
  <si>
    <t>Annual Work Plan &amp; Budget  (AWP&amp;B) 2018-19</t>
  </si>
  <si>
    <t>Section-A : REVIEW OF IMPLEMENTATION OF MDM SCHEME DURING 2017-18</t>
  </si>
  <si>
    <t>Average number of children availed MDM during 2017-18</t>
  </si>
  <si>
    <t>2.1  Institutions- (Primary) (Source data : Table AT-3A of AWP&amp;B 2018-19)</t>
  </si>
  <si>
    <t>2.2  Institutions- (Primary with Upper Primary) (Source data : Table AT-3B of AWP&amp;B 2018-19)</t>
  </si>
  <si>
    <t>2.2A  Institutions- (Upper Primary) (Source data : Table AT-3C of AWP&amp;B 2018-19)</t>
  </si>
  <si>
    <t>2.3  Coverage Chidlren vs. Enrolment ( Primary) (Source data : Table AT-4 &amp; 5  of AWP&amp;B 2018-19)</t>
  </si>
  <si>
    <t>2.4  Coverage Chidlren vs. Enrolment  ( Up Pry) (Source data : Table AT- 4A &amp; 5-A of AWP&amp;B 2018-19)</t>
  </si>
  <si>
    <t>Enrolment as on 30.9.2017</t>
  </si>
  <si>
    <t>2.5  No. of children  ( Primary) (Source data : Table AT-5  of AWP&amp;B 2018-19)</t>
  </si>
  <si>
    <t>No. of children as per PAB Approval for  2017-18</t>
  </si>
  <si>
    <t>2.6  No. of children  ( Upper Primary) (Source data : Table AT-5-A of AWP&amp;B 2018-19)</t>
  </si>
  <si>
    <t>2.7 Number of meal to be served and  actual  number of meal served during 2017-18 (Source data: Table AT-5 &amp; 5A of AWP&amp;B 2018-19)</t>
  </si>
  <si>
    <t>No of meals to be served during 2017-18</t>
  </si>
  <si>
    <t>No of meal served during 2017-18</t>
  </si>
  <si>
    <t>Opening Stock as on 1.4.2017</t>
  </si>
  <si>
    <t>Allocation for 2017-18</t>
  </si>
  <si>
    <t>Lifting during 2017-18</t>
  </si>
  <si>
    <t xml:space="preserve">Unspent Balance as on 31.03.2018                                                  </t>
  </si>
  <si>
    <t>Opening balance as on 01.4.17</t>
  </si>
  <si>
    <t>Lifting upto 31.03.18</t>
  </si>
  <si>
    <t>Source: Table AT-6 &amp; 6A of AWP&amp;B 2018-19</t>
  </si>
  <si>
    <t>3.5) District-wise Foodgrains availability  as on 31.03.18 (Source data: Table AT-6 &amp; 6A of AWP&amp;B 2018-19)</t>
  </si>
  <si>
    <t>MDM PAB Approval for 2017-18</t>
  </si>
  <si>
    <t>1.3) Number of meals served vis-à-vis PAB approval during 2017-18</t>
  </si>
  <si>
    <t xml:space="preserve"> 3.2) District-wise opening balance as on 1.4.2017 (Source data: Table AT-6 &amp; 6A of AWP&amp;B 2018-19)</t>
  </si>
  <si>
    <t xml:space="preserve"> 3.3) District-wise unspent balance as on 31.03.2018 (Source data: Table AT-6 &amp; 6A of AWP&amp;B 2018-19)</t>
  </si>
  <si>
    <t xml:space="preserve">% of UB on allocation </t>
  </si>
  <si>
    <t xml:space="preserve">% of OS on allocation </t>
  </si>
  <si>
    <t xml:space="preserve">Opening Stock as on 01.04.2017                                                </t>
  </si>
  <si>
    <t>OB as on 01.04.2017</t>
  </si>
  <si>
    <t>3.7)  District-wise Utilisation of foodgrains (Source data: Table AT-6 &amp; 6A of AWP&amp;B 2018-19)</t>
  </si>
  <si>
    <t xml:space="preserve">Allocation              </t>
  </si>
  <si>
    <t xml:space="preserve"> 4.1.1) District-wise opening balance as on 01.04.2017 (Source data: Table AT-7 &amp; 7A of AWP&amp;B 2018-19)</t>
  </si>
  <si>
    <t xml:space="preserve">Allocation                                   </t>
  </si>
  <si>
    <t xml:space="preserve">Opening Balance as on 01.04.2017                                               </t>
  </si>
  <si>
    <t xml:space="preserve">% of OB on allocation </t>
  </si>
  <si>
    <t xml:space="preserve"> 4.1.2) District-wise unspent  balance as on 31.03.2018 Source data: Table AT-7 &amp; 7A of AWP&amp;B 2018-19)</t>
  </si>
  <si>
    <t xml:space="preserve">Unspent Balance as on 31.03.2018                                                        </t>
  </si>
  <si>
    <t>4.2) Cooking cost allocation and disbursed to Districts</t>
  </si>
  <si>
    <t>OB as on 01.4.17</t>
  </si>
  <si>
    <t>4.3)  District-wise Cooking Cost availability (Source data: Table AT-7 &amp; 7A of AWP&amp;B 2018-19)</t>
  </si>
  <si>
    <t xml:space="preserve">Allocation                                              </t>
  </si>
  <si>
    <t xml:space="preserve">Opening Balance as on 01.04.2017                                                         </t>
  </si>
  <si>
    <t>4.5)  District-wise Utilisation of Cooking cost (Source data: Table AT-7 &amp; 7A of AWP&amp;B 2018-19)</t>
  </si>
  <si>
    <t xml:space="preserve">Allocation                                  </t>
  </si>
  <si>
    <t>5. Reconciliation of Utilisation and Performance during 2017-18 [PRIMARY+ UPPER PRIMARY]</t>
  </si>
  <si>
    <t>5.2 Reconciliation of Food grains utilisation during 2017-18 (Source data: para 2.7 and 3.7 above)</t>
  </si>
  <si>
    <t>No. of Meals served during 2017-18</t>
  </si>
  <si>
    <t>5.3 Reconciliation of Cooking Cost utilisation during 2017-18 (Source data: para 2.5 and 4.7 above)</t>
  </si>
  <si>
    <t>(Refer table AT_8 and AT-8A,AWP&amp;B, 2018-19)</t>
  </si>
  <si>
    <t xml:space="preserve">PAB Approval </t>
  </si>
  <si>
    <t>6.1) District-wise number of cook-cum-Helpers approved by PAB and engaged by State</t>
  </si>
  <si>
    <t>(Refer table AT_8 and AT-8A, AWP&amp;B, 2018-19)</t>
  </si>
  <si>
    <t xml:space="preserve">Allocation                          </t>
  </si>
  <si>
    <t>Opening Balance as on 01.04.2017</t>
  </si>
  <si>
    <t xml:space="preserve">Allocation                           </t>
  </si>
  <si>
    <t>Unspent balance as on 31.03.2018</t>
  </si>
  <si>
    <t xml:space="preserve">% of UB as on Allocation </t>
  </si>
  <si>
    <t>Released during 2017-18.</t>
  </si>
  <si>
    <t>7.2) Utilisation of MME during 2017-18 (Source data: Table AT-10 of AWP&amp;B 2018-19)</t>
  </si>
  <si>
    <t>(As on 31.03.18)</t>
  </si>
  <si>
    <t xml:space="preserve">Allocated </t>
  </si>
  <si>
    <t>8.2) Utilisation of TA during 2017-18 (Source data: Table AT-9 of AWP&amp;B 2018-19)</t>
  </si>
  <si>
    <t>9. INFRASTRUCTURE DEVELOPMENT DURING 2017-18 (Primary + Upper primary)</t>
  </si>
  <si>
    <t>Releases for Kitchen sheds by GoI as on 31.03.2018</t>
  </si>
  <si>
    <t>9.3) Achievement ( under MDM Funds) (Source data: Table AT-10 of AWP&amp;B 2018-19)</t>
  </si>
  <si>
    <t>Sanctioned by GoI during 2006-07 to 2017-18</t>
  </si>
  <si>
    <t>Cosntructed upto 31.03.2018</t>
  </si>
  <si>
    <t>10.2) Achievement ( under MDM Funds) (Source data: Table AT-11 of AWP&amp;B 2018-19)</t>
  </si>
  <si>
    <t>Achievement (Procured+IP)                                  upto 31.12.09</t>
  </si>
  <si>
    <t>State : Maharashtra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</si>
  <si>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</si>
  <si>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</si>
  <si>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</si>
  <si>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</si>
  <si>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</si>
  <si>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</si>
  <si>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</si>
  <si>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</si>
  <si>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</si>
  <si>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</si>
  <si>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Gondiya</t>
  </si>
  <si>
    <t>Hingoli</t>
  </si>
  <si>
    <t>Jalgaon</t>
  </si>
  <si>
    <t>Jalna</t>
  </si>
  <si>
    <t>Kolhapur</t>
  </si>
  <si>
    <t>Latur</t>
  </si>
  <si>
    <t>Mumbai</t>
  </si>
  <si>
    <t>Nagpur</t>
  </si>
  <si>
    <t>Nanded</t>
  </si>
  <si>
    <t>Nandurbar</t>
  </si>
  <si>
    <t>Nashik</t>
  </si>
  <si>
    <t>Osmanabad</t>
  </si>
  <si>
    <t>Parbhani</t>
  </si>
  <si>
    <t>Pune</t>
  </si>
  <si>
    <t>Raigad</t>
  </si>
  <si>
    <t>Ratnagiri</t>
  </si>
  <si>
    <t>Sangli</t>
  </si>
  <si>
    <t>Satara</t>
  </si>
  <si>
    <t>Sindhudurga</t>
  </si>
  <si>
    <t>Solapur</t>
  </si>
  <si>
    <t>Thane</t>
  </si>
  <si>
    <t>Palghar</t>
  </si>
  <si>
    <t>Wardha</t>
  </si>
  <si>
    <t>Washim</t>
  </si>
  <si>
    <t>Yavatmal</t>
  </si>
  <si>
    <t>Payment to FCI is made at State level</t>
  </si>
  <si>
    <t>*State Govt. is providing Rs 450 per MT from its own share and Released Rs 983.76 Lakh during 2017-18</t>
  </si>
  <si>
    <t>2817.45*</t>
  </si>
  <si>
    <t>2006-07</t>
  </si>
  <si>
    <t>2007-08</t>
  </si>
  <si>
    <t>2008-09</t>
  </si>
  <si>
    <t>2009-10</t>
  </si>
  <si>
    <t>2010-11</t>
  </si>
  <si>
    <t>2012-13</t>
  </si>
  <si>
    <t>2013-14</t>
  </si>
  <si>
    <t>2006-17</t>
  </si>
  <si>
    <t>10.1) Releasing details</t>
  </si>
  <si>
    <t>Releases for Kitchen Devises by GoI as on 31.03.2018</t>
  </si>
  <si>
    <t>Replacement</t>
  </si>
  <si>
    <t>2014-15</t>
  </si>
  <si>
    <t>New</t>
  </si>
  <si>
    <t>For New Units</t>
  </si>
  <si>
    <t>For Replacement</t>
  </si>
  <si>
    <t>2017-18</t>
  </si>
  <si>
    <t>Sactioned during 2006-07 to 2017-18</t>
  </si>
</sst>
</file>

<file path=xl/styles.xml><?xml version="1.0" encoding="utf-8"?>
<styleSheet xmlns="http://schemas.openxmlformats.org/spreadsheetml/2006/main">
  <numFmts count="3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0.000"/>
    <numFmt numFmtId="179" formatCode="0.00000"/>
    <numFmt numFmtId="180" formatCode="0.0000"/>
    <numFmt numFmtId="181" formatCode="0.0"/>
    <numFmt numFmtId="182" formatCode="[$-4009]dd\ mmmm\ yyyy"/>
    <numFmt numFmtId="183" formatCode="0.0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"/>
    <numFmt numFmtId="190" formatCode="_(* #,##0.00_);_(* \(#,##0.00\);_(* \-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b/>
      <sz val="11"/>
      <color indexed="8"/>
      <name val="Calibri"/>
      <family val="2"/>
    </font>
    <font>
      <b/>
      <u val="single"/>
      <sz val="11"/>
      <name val="Cambria"/>
      <family val="1"/>
    </font>
    <font>
      <b/>
      <sz val="11"/>
      <name val="Arial"/>
      <family val="2"/>
    </font>
    <font>
      <sz val="11"/>
      <color indexed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10"/>
      <name val="Cambria"/>
      <family val="1"/>
    </font>
    <font>
      <b/>
      <u val="single"/>
      <sz val="10"/>
      <name val="Cambria"/>
      <family val="1"/>
    </font>
    <font>
      <b/>
      <i/>
      <sz val="10"/>
      <name val="Cambria"/>
      <family val="1"/>
    </font>
    <font>
      <b/>
      <sz val="10"/>
      <color indexed="8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9"/>
      <name val="Cambria"/>
      <family val="1"/>
    </font>
    <font>
      <b/>
      <sz val="9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66" applyFont="1" applyFill="1" applyBorder="1" applyAlignment="1">
      <alignment horizontal="left" vertical="top" wrapText="1"/>
      <protection/>
    </xf>
    <xf numFmtId="2" fontId="6" fillId="0" borderId="0" xfId="75" applyNumberFormat="1" applyFont="1" applyBorder="1">
      <alignment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9" fontId="2" fillId="0" borderId="10" xfId="78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9" fontId="3" fillId="0" borderId="0" xfId="78" applyFont="1" applyBorder="1" applyAlignment="1">
      <alignment/>
    </xf>
    <xf numFmtId="9" fontId="2" fillId="0" borderId="10" xfId="78" applyFont="1" applyBorder="1" applyAlignment="1">
      <alignment horizontal="center"/>
    </xf>
    <xf numFmtId="9" fontId="2" fillId="0" borderId="10" xfId="78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9" fontId="3" fillId="0" borderId="0" xfId="78" applyFont="1" applyAlignment="1">
      <alignment/>
    </xf>
    <xf numFmtId="0" fontId="3" fillId="0" borderId="0" xfId="0" applyFont="1" applyBorder="1" applyAlignment="1">
      <alignment horizontal="center"/>
    </xf>
    <xf numFmtId="9" fontId="2" fillId="0" borderId="0" xfId="78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9" fontId="3" fillId="0" borderId="10" xfId="78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78" applyFont="1" applyBorder="1" applyAlignment="1">
      <alignment/>
    </xf>
    <xf numFmtId="9" fontId="2" fillId="0" borderId="10" xfId="78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9" fontId="3" fillId="0" borderId="0" xfId="78" applyFont="1" applyBorder="1" applyAlignment="1">
      <alignment/>
    </xf>
    <xf numFmtId="0" fontId="8" fillId="33" borderId="10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8" fillId="0" borderId="0" xfId="66" applyNumberFormat="1" applyFont="1" applyBorder="1">
      <alignment/>
      <protection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9" fontId="3" fillId="0" borderId="0" xfId="78" applyFont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/>
    </xf>
    <xf numFmtId="9" fontId="12" fillId="0" borderId="0" xfId="78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9" fontId="3" fillId="0" borderId="10" xfId="78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13" fillId="0" borderId="0" xfId="0" applyNumberFormat="1" applyFont="1" applyBorder="1" applyAlignment="1">
      <alignment horizontal="center" vertical="top" wrapText="1"/>
    </xf>
    <xf numFmtId="9" fontId="13" fillId="0" borderId="0" xfId="78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center"/>
    </xf>
    <xf numFmtId="9" fontId="2" fillId="0" borderId="0" xfId="78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9" fontId="3" fillId="0" borderId="0" xfId="78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9" fontId="2" fillId="0" borderId="0" xfId="78" applyNumberFormat="1" applyFont="1" applyBorder="1" applyAlignment="1">
      <alignment horizontal="right" vertical="center" wrapText="1"/>
    </xf>
    <xf numFmtId="2" fontId="3" fillId="0" borderId="10" xfId="78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 quotePrefix="1">
      <alignment horizontal="center"/>
    </xf>
    <xf numFmtId="2" fontId="13" fillId="0" borderId="0" xfId="0" applyNumberFormat="1" applyFont="1" applyBorder="1" applyAlignment="1">
      <alignment horizontal="right" vertical="top" wrapText="1"/>
    </xf>
    <xf numFmtId="9" fontId="13" fillId="0" borderId="0" xfId="78" applyFont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9" fontId="3" fillId="0" borderId="10" xfId="78" applyFont="1" applyBorder="1" applyAlignment="1" quotePrefix="1">
      <alignment horizontal="right"/>
    </xf>
    <xf numFmtId="9" fontId="3" fillId="0" borderId="0" xfId="78" applyFont="1" applyBorder="1" applyAlignment="1" quotePrefix="1">
      <alignment horizontal="right"/>
    </xf>
    <xf numFmtId="1" fontId="11" fillId="0" borderId="0" xfId="0" applyNumberFormat="1" applyFont="1" applyBorder="1" applyAlignment="1">
      <alignment horizontal="center"/>
    </xf>
    <xf numFmtId="0" fontId="5" fillId="0" borderId="0" xfId="66" applyFont="1">
      <alignment/>
      <protection/>
    </xf>
    <xf numFmtId="0" fontId="4" fillId="0" borderId="0" xfId="66" applyFont="1">
      <alignment/>
      <protection/>
    </xf>
    <xf numFmtId="0" fontId="14" fillId="0" borderId="10" xfId="66" applyFont="1" applyFill="1" applyBorder="1" applyAlignment="1">
      <alignment horizontal="center" wrapText="1"/>
      <protection/>
    </xf>
    <xf numFmtId="2" fontId="5" fillId="0" borderId="0" xfId="66" applyNumberFormat="1" applyFont="1" applyBorder="1" applyAlignment="1">
      <alignment wrapText="1"/>
      <protection/>
    </xf>
    <xf numFmtId="0" fontId="5" fillId="0" borderId="0" xfId="66" applyFont="1" applyBorder="1">
      <alignment/>
      <protection/>
    </xf>
    <xf numFmtId="2" fontId="5" fillId="0" borderId="0" xfId="66" applyNumberFormat="1" applyFont="1" applyBorder="1">
      <alignment/>
      <protection/>
    </xf>
    <xf numFmtId="2" fontId="15" fillId="0" borderId="0" xfId="66" applyNumberFormat="1" applyFont="1">
      <alignment/>
      <protection/>
    </xf>
    <xf numFmtId="0" fontId="15" fillId="0" borderId="0" xfId="66" applyFont="1" applyBorder="1">
      <alignment/>
      <protection/>
    </xf>
    <xf numFmtId="0" fontId="9" fillId="0" borderId="0" xfId="0" applyFont="1" applyAlignment="1">
      <alignment/>
    </xf>
    <xf numFmtId="0" fontId="11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2" fontId="4" fillId="0" borderId="10" xfId="66" applyNumberFormat="1" applyFont="1" applyBorder="1" applyAlignment="1">
      <alignment horizontal="center" vertical="center"/>
      <protection/>
    </xf>
    <xf numFmtId="9" fontId="2" fillId="0" borderId="10" xfId="78" applyFont="1" applyBorder="1" applyAlignment="1">
      <alignment horizontal="center" vertical="center"/>
    </xf>
    <xf numFmtId="0" fontId="4" fillId="0" borderId="10" xfId="66" applyFont="1" applyBorder="1" applyAlignment="1">
      <alignment horizontal="center" vertical="center"/>
      <protection/>
    </xf>
    <xf numFmtId="2" fontId="8" fillId="0" borderId="10" xfId="66" applyNumberFormat="1" applyFont="1" applyBorder="1" applyAlignment="1">
      <alignment horizontal="center" vertical="center"/>
      <protection/>
    </xf>
    <xf numFmtId="2" fontId="8" fillId="0" borderId="10" xfId="66" applyNumberFormat="1" applyFont="1" applyBorder="1" applyAlignment="1">
      <alignment horizontal="center" vertical="center" wrapText="1"/>
      <protection/>
    </xf>
    <xf numFmtId="2" fontId="4" fillId="0" borderId="0" xfId="66" applyNumberFormat="1" applyFont="1" applyBorder="1" applyAlignment="1">
      <alignment vertical="center" wrapText="1"/>
      <protection/>
    </xf>
    <xf numFmtId="0" fontId="4" fillId="0" borderId="0" xfId="66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9" fontId="17" fillId="34" borderId="10" xfId="80" applyFont="1" applyFill="1" applyBorder="1" applyAlignment="1">
      <alignment/>
    </xf>
    <xf numFmtId="0" fontId="2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9" fontId="5" fillId="33" borderId="0" xfId="8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4" fillId="0" borderId="0" xfId="66" applyNumberFormat="1" applyFont="1" applyBorder="1" applyAlignment="1">
      <alignment horizontal="center" vertical="center"/>
      <protection/>
    </xf>
    <xf numFmtId="0" fontId="4" fillId="0" borderId="0" xfId="66" applyFont="1" applyBorder="1" applyAlignment="1">
      <alignment horizontal="center" vertical="center" wrapText="1"/>
      <protection/>
    </xf>
    <xf numFmtId="2" fontId="4" fillId="0" borderId="0" xfId="66" applyNumberFormat="1" applyFont="1" applyBorder="1" applyAlignment="1">
      <alignment horizontal="center" vertical="center" wrapText="1"/>
      <protection/>
    </xf>
    <xf numFmtId="9" fontId="2" fillId="0" borderId="10" xfId="78" applyFont="1" applyBorder="1" applyAlignment="1">
      <alignment horizontal="center" vertical="center" wrapText="1"/>
    </xf>
    <xf numFmtId="9" fontId="3" fillId="0" borderId="10" xfId="78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78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/>
    </xf>
    <xf numFmtId="2" fontId="23" fillId="33" borderId="10" xfId="0" applyNumberFormat="1" applyFont="1" applyFill="1" applyBorder="1" applyAlignment="1">
      <alignment/>
    </xf>
    <xf numFmtId="9" fontId="23" fillId="0" borderId="10" xfId="78" applyFont="1" applyBorder="1" applyAlignment="1">
      <alignment horizontal="center" vertical="center" wrapText="1"/>
    </xf>
    <xf numFmtId="9" fontId="0" fillId="0" borderId="10" xfId="78" applyFont="1" applyBorder="1" applyAlignment="1">
      <alignment horizontal="center" vertical="center" wrapText="1"/>
    </xf>
    <xf numFmtId="9" fontId="0" fillId="0" borderId="10" xfId="78" applyFont="1" applyBorder="1" applyAlignment="1">
      <alignment horizontal="right" vertical="center" wrapText="1"/>
    </xf>
    <xf numFmtId="9" fontId="23" fillId="0" borderId="10" xfId="78" applyFont="1" applyBorder="1" applyAlignment="1">
      <alignment horizontal="right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23" fillId="0" borderId="10" xfId="64" applyNumberFormat="1" applyFont="1" applyFill="1" applyBorder="1" applyAlignment="1">
      <alignment horizontal="right"/>
      <protection/>
    </xf>
    <xf numFmtId="2" fontId="23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3" fillId="0" borderId="0" xfId="64" applyNumberFormat="1" applyFont="1" applyFill="1" applyBorder="1" applyAlignment="1">
      <alignment horizontal="right"/>
      <protection/>
    </xf>
    <xf numFmtId="2" fontId="23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9" fontId="3" fillId="0" borderId="10" xfId="78" applyFont="1" applyBorder="1" applyAlignment="1">
      <alignment horizontal="center"/>
    </xf>
    <xf numFmtId="2" fontId="0" fillId="0" borderId="10" xfId="0" applyNumberFormat="1" applyFont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/>
    </xf>
    <xf numFmtId="2" fontId="23" fillId="33" borderId="10" xfId="0" applyNumberFormat="1" applyFont="1" applyFill="1" applyBorder="1" applyAlignment="1">
      <alignment horizontal="right"/>
    </xf>
    <xf numFmtId="9" fontId="0" fillId="0" borderId="10" xfId="78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9" fontId="0" fillId="0" borderId="10" xfId="78" applyFont="1" applyBorder="1" applyAlignment="1">
      <alignment/>
    </xf>
    <xf numFmtId="9" fontId="23" fillId="0" borderId="10" xfId="78" applyFont="1" applyBorder="1" applyAlignment="1">
      <alignment/>
    </xf>
    <xf numFmtId="2" fontId="23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2" fontId="23" fillId="0" borderId="0" xfId="0" applyNumberFormat="1" applyFont="1" applyBorder="1" applyAlignment="1">
      <alignment/>
    </xf>
    <xf numFmtId="0" fontId="14" fillId="0" borderId="0" xfId="66" applyFont="1" applyFill="1" applyBorder="1" applyAlignment="1">
      <alignment horizontal="center" wrapText="1"/>
      <protection/>
    </xf>
    <xf numFmtId="1" fontId="0" fillId="0" borderId="10" xfId="0" applyNumberFormat="1" applyBorder="1" applyAlignment="1">
      <alignment/>
    </xf>
    <xf numFmtId="1" fontId="23" fillId="0" borderId="10" xfId="0" applyNumberFormat="1" applyFont="1" applyBorder="1" applyAlignment="1">
      <alignment/>
    </xf>
    <xf numFmtId="0" fontId="5" fillId="0" borderId="0" xfId="66" applyFont="1" applyFill="1" applyBorder="1" applyAlignment="1">
      <alignment horizontal="center" wrapText="1"/>
      <protection/>
    </xf>
    <xf numFmtId="9" fontId="0" fillId="0" borderId="0" xfId="78" applyFont="1" applyBorder="1" applyAlignment="1">
      <alignment/>
    </xf>
    <xf numFmtId="9" fontId="23" fillId="0" borderId="0" xfId="78" applyFont="1" applyBorder="1" applyAlignment="1">
      <alignment/>
    </xf>
    <xf numFmtId="0" fontId="11" fillId="0" borderId="12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17" fillId="35" borderId="0" xfId="0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66" applyFont="1" applyBorder="1" applyAlignment="1">
      <alignment horizontal="center" wrapText="1"/>
      <protection/>
    </xf>
    <xf numFmtId="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4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9" fontId="2" fillId="33" borderId="10" xfId="78" applyFont="1" applyFill="1" applyBorder="1" applyAlignment="1" quotePrefix="1">
      <alignment horizontal="center"/>
    </xf>
    <xf numFmtId="9" fontId="2" fillId="33" borderId="10" xfId="78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center"/>
    </xf>
    <xf numFmtId="9" fontId="3" fillId="33" borderId="10" xfId="78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9" fontId="3" fillId="33" borderId="10" xfId="78" applyFont="1" applyFill="1" applyBorder="1" applyAlignment="1" quotePrefix="1">
      <alignment/>
    </xf>
    <xf numFmtId="2" fontId="2" fillId="33" borderId="10" xfId="0" applyNumberFormat="1" applyFont="1" applyFill="1" applyBorder="1" applyAlignment="1">
      <alignment/>
    </xf>
    <xf numFmtId="9" fontId="2" fillId="33" borderId="10" xfId="78" applyFont="1" applyFill="1" applyBorder="1" applyAlignment="1">
      <alignment/>
    </xf>
    <xf numFmtId="0" fontId="45" fillId="33" borderId="10" xfId="72" applyFill="1" applyBorder="1" applyAlignment="1">
      <alignment horizontal="left" vertical="center"/>
      <protection/>
    </xf>
    <xf numFmtId="1" fontId="3" fillId="33" borderId="16" xfId="0" applyNumberFormat="1" applyFont="1" applyFill="1" applyBorder="1" applyAlignment="1">
      <alignment horizontal="right"/>
    </xf>
    <xf numFmtId="1" fontId="3" fillId="33" borderId="16" xfId="66" applyNumberFormat="1" applyFont="1" applyFill="1" applyBorder="1" applyAlignment="1">
      <alignment horizontal="right"/>
      <protection/>
    </xf>
    <xf numFmtId="9" fontId="3" fillId="33" borderId="10" xfId="78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9" fontId="0" fillId="33" borderId="10" xfId="78" applyFont="1" applyFill="1" applyBorder="1" applyAlignment="1">
      <alignment horizontal="center" vertical="center" wrapText="1"/>
    </xf>
    <xf numFmtId="9" fontId="0" fillId="33" borderId="10" xfId="78" applyFont="1" applyFill="1" applyBorder="1" applyAlignment="1">
      <alignment/>
    </xf>
    <xf numFmtId="0" fontId="0" fillId="0" borderId="10" xfId="0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35" borderId="0" xfId="0" applyFont="1" applyFill="1" applyAlignment="1">
      <alignment/>
    </xf>
    <xf numFmtId="1" fontId="3" fillId="0" borderId="10" xfId="0" applyNumberFormat="1" applyFont="1" applyBorder="1" applyAlignment="1">
      <alignment horizontal="right" vertical="center" wrapText="1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6" fillId="33" borderId="0" xfId="0" applyFont="1" applyFill="1" applyBorder="1" applyAlignment="1">
      <alignment horizontal="left" vertical="center"/>
    </xf>
    <xf numFmtId="0" fontId="17" fillId="33" borderId="17" xfId="0" applyFont="1" applyFill="1" applyBorder="1" applyAlignment="1">
      <alignment horizontal="center" vertical="top" wrapText="1"/>
    </xf>
    <xf numFmtId="0" fontId="17" fillId="33" borderId="17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right"/>
    </xf>
    <xf numFmtId="0" fontId="16" fillId="33" borderId="17" xfId="0" applyFont="1" applyFill="1" applyBorder="1" applyAlignment="1">
      <alignment/>
    </xf>
    <xf numFmtId="0" fontId="25" fillId="33" borderId="17" xfId="0" applyFont="1" applyFill="1" applyBorder="1" applyAlignment="1">
      <alignment/>
    </xf>
    <xf numFmtId="0" fontId="16" fillId="33" borderId="18" xfId="66" applyFont="1" applyFill="1" applyBorder="1">
      <alignment/>
      <protection/>
    </xf>
    <xf numFmtId="0" fontId="17" fillId="33" borderId="0" xfId="66" applyFont="1" applyFill="1" applyBorder="1">
      <alignment/>
      <protection/>
    </xf>
    <xf numFmtId="0" fontId="17" fillId="33" borderId="19" xfId="66" applyFont="1" applyFill="1" applyBorder="1">
      <alignment/>
      <protection/>
    </xf>
    <xf numFmtId="0" fontId="17" fillId="33" borderId="10" xfId="66" applyFont="1" applyFill="1" applyBorder="1">
      <alignment/>
      <protection/>
    </xf>
    <xf numFmtId="1" fontId="17" fillId="33" borderId="10" xfId="66" applyNumberFormat="1" applyFont="1" applyFill="1" applyBorder="1">
      <alignment/>
      <protection/>
    </xf>
    <xf numFmtId="2" fontId="17" fillId="33" borderId="10" xfId="66" applyNumberFormat="1" applyFont="1" applyFill="1" applyBorder="1">
      <alignment/>
      <protection/>
    </xf>
    <xf numFmtId="9" fontId="16" fillId="33" borderId="10" xfId="80" applyFont="1" applyFill="1" applyBorder="1" applyAlignment="1">
      <alignment/>
    </xf>
    <xf numFmtId="0" fontId="17" fillId="33" borderId="18" xfId="66" applyFont="1" applyFill="1" applyBorder="1">
      <alignment/>
      <protection/>
    </xf>
    <xf numFmtId="0" fontId="19" fillId="33" borderId="10" xfId="66" applyFont="1" applyFill="1" applyBorder="1" applyAlignment="1">
      <alignment horizontal="center"/>
      <protection/>
    </xf>
    <xf numFmtId="0" fontId="19" fillId="33" borderId="0" xfId="66" applyFont="1" applyFill="1" applyBorder="1">
      <alignment/>
      <protection/>
    </xf>
    <xf numFmtId="0" fontId="19" fillId="33" borderId="19" xfId="66" applyFont="1" applyFill="1" applyBorder="1">
      <alignment/>
      <protection/>
    </xf>
    <xf numFmtId="0" fontId="0" fillId="33" borderId="10" xfId="0" applyFill="1" applyBorder="1" applyAlignment="1">
      <alignment/>
    </xf>
    <xf numFmtId="9" fontId="17" fillId="33" borderId="10" xfId="80" applyFont="1" applyFill="1" applyBorder="1" applyAlignment="1">
      <alignment vertical="center"/>
    </xf>
    <xf numFmtId="0" fontId="19" fillId="33" borderId="18" xfId="66" applyFont="1" applyFill="1" applyBorder="1" applyAlignment="1">
      <alignment horizontal="left"/>
      <protection/>
    </xf>
    <xf numFmtId="0" fontId="16" fillId="33" borderId="0" xfId="66" applyFont="1" applyFill="1" applyBorder="1" applyAlignment="1">
      <alignment horizontal="right"/>
      <protection/>
    </xf>
    <xf numFmtId="2" fontId="20" fillId="33" borderId="0" xfId="66" applyNumberFormat="1" applyFont="1" applyFill="1" applyBorder="1" applyAlignment="1">
      <alignment horizontal="center" vertical="top" wrapText="1"/>
      <protection/>
    </xf>
    <xf numFmtId="9" fontId="20" fillId="33" borderId="0" xfId="80" applyFont="1" applyFill="1" applyBorder="1" applyAlignment="1">
      <alignment horizontal="center" vertical="top" wrapText="1"/>
    </xf>
    <xf numFmtId="2" fontId="16" fillId="33" borderId="0" xfId="66" applyNumberFormat="1" applyFont="1" applyFill="1" applyBorder="1" applyAlignment="1">
      <alignment vertical="center"/>
      <protection/>
    </xf>
    <xf numFmtId="9" fontId="16" fillId="33" borderId="0" xfId="80" applyFont="1" applyFill="1" applyBorder="1" applyAlignment="1">
      <alignment vertical="center"/>
    </xf>
    <xf numFmtId="0" fontId="18" fillId="33" borderId="18" xfId="66" applyFont="1" applyFill="1" applyBorder="1">
      <alignment/>
      <protection/>
    </xf>
    <xf numFmtId="0" fontId="17" fillId="0" borderId="0" xfId="66" applyFont="1" applyBorder="1">
      <alignment/>
      <protection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9" fontId="2" fillId="33" borderId="10" xfId="78" applyFont="1" applyFill="1" applyBorder="1" applyAlignment="1">
      <alignment horizontal="center" vertical="center" wrapText="1"/>
    </xf>
    <xf numFmtId="0" fontId="43" fillId="33" borderId="10" xfId="72" applyFont="1" applyFill="1" applyBorder="1" applyAlignment="1">
      <alignment horizontal="left" vertical="center"/>
      <protection/>
    </xf>
    <xf numFmtId="1" fontId="3" fillId="33" borderId="10" xfId="0" applyNumberFormat="1" applyFont="1" applyFill="1" applyBorder="1" applyAlignment="1">
      <alignment horizontal="center" vertical="center" wrapText="1"/>
    </xf>
    <xf numFmtId="9" fontId="3" fillId="33" borderId="0" xfId="78" applyFont="1" applyFill="1" applyAlignment="1">
      <alignment/>
    </xf>
    <xf numFmtId="2" fontId="0" fillId="33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 vertical="top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78" applyNumberFormat="1" applyFont="1" applyFill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17" fillId="33" borderId="10" xfId="66" applyFont="1" applyFill="1" applyBorder="1" applyAlignment="1">
      <alignment horizontal="center"/>
      <protection/>
    </xf>
    <xf numFmtId="0" fontId="17" fillId="33" borderId="10" xfId="66" applyFont="1" applyFill="1" applyBorder="1" applyAlignment="1">
      <alignment horizontal="center" vertical="top" wrapText="1"/>
      <protection/>
    </xf>
    <xf numFmtId="0" fontId="17" fillId="33" borderId="20" xfId="66" applyFont="1" applyFill="1" applyBorder="1" applyAlignment="1">
      <alignment horizontal="center"/>
      <protection/>
    </xf>
    <xf numFmtId="0" fontId="17" fillId="33" borderId="16" xfId="66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9" fontId="23" fillId="33" borderId="10" xfId="78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9" fontId="3" fillId="33" borderId="10" xfId="78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17" fillId="33" borderId="21" xfId="0" applyFont="1" applyFill="1" applyBorder="1" applyAlignment="1">
      <alignment vertical="center" wrapText="1"/>
    </xf>
    <xf numFmtId="0" fontId="17" fillId="33" borderId="17" xfId="0" applyFont="1" applyFill="1" applyBorder="1" applyAlignment="1">
      <alignment horizontal="right" vertical="top" wrapText="1"/>
    </xf>
    <xf numFmtId="0" fontId="24" fillId="33" borderId="17" xfId="0" applyFont="1" applyFill="1" applyBorder="1" applyAlignment="1">
      <alignment horizontal="right"/>
    </xf>
    <xf numFmtId="2" fontId="3" fillId="0" borderId="0" xfId="0" applyNumberFormat="1" applyFont="1" applyAlignment="1">
      <alignment/>
    </xf>
    <xf numFmtId="0" fontId="17" fillId="33" borderId="20" xfId="66" applyFont="1" applyFill="1" applyBorder="1" applyAlignment="1">
      <alignment horizontal="center"/>
      <protection/>
    </xf>
    <xf numFmtId="0" fontId="17" fillId="33" borderId="16" xfId="66" applyFont="1" applyFill="1" applyBorder="1" applyAlignment="1">
      <alignment horizontal="center"/>
      <protection/>
    </xf>
    <xf numFmtId="0" fontId="17" fillId="33" borderId="10" xfId="66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right" vertical="center"/>
    </xf>
    <xf numFmtId="0" fontId="17" fillId="33" borderId="10" xfId="66" applyFont="1" applyFill="1" applyBorder="1" applyAlignment="1">
      <alignment horizontal="left"/>
      <protection/>
    </xf>
    <xf numFmtId="1" fontId="17" fillId="33" borderId="10" xfId="66" applyNumberFormat="1" applyFont="1" applyFill="1" applyBorder="1" applyAlignment="1">
      <alignment horizontal="right"/>
      <protection/>
    </xf>
    <xf numFmtId="2" fontId="17" fillId="33" borderId="10" xfId="66" applyNumberFormat="1" applyFont="1" applyFill="1" applyBorder="1" applyAlignment="1">
      <alignment horizontal="right"/>
      <protection/>
    </xf>
    <xf numFmtId="0" fontId="17" fillId="33" borderId="10" xfId="66" applyFont="1" applyFill="1" applyBorder="1" applyAlignment="1">
      <alignment horizontal="center"/>
      <protection/>
    </xf>
    <xf numFmtId="0" fontId="17" fillId="33" borderId="20" xfId="66" applyFont="1" applyFill="1" applyBorder="1" applyAlignment="1">
      <alignment horizontal="center"/>
      <protection/>
    </xf>
    <xf numFmtId="0" fontId="17" fillId="33" borderId="16" xfId="66" applyFont="1" applyFill="1" applyBorder="1" applyAlignment="1">
      <alignment horizontal="center"/>
      <protection/>
    </xf>
    <xf numFmtId="0" fontId="17" fillId="33" borderId="10" xfId="66" applyFont="1" applyFill="1" applyBorder="1" applyAlignment="1">
      <alignment horizontal="center" vertical="top" wrapText="1"/>
      <protection/>
    </xf>
    <xf numFmtId="0" fontId="17" fillId="33" borderId="20" xfId="66" applyFont="1" applyFill="1" applyBorder="1" applyAlignment="1">
      <alignment horizontal="center" vertical="top" wrapText="1"/>
      <protection/>
    </xf>
    <xf numFmtId="0" fontId="17" fillId="33" borderId="16" xfId="66" applyFont="1" applyFill="1" applyBorder="1" applyAlignment="1">
      <alignment horizontal="center" vertical="top" wrapText="1"/>
      <protection/>
    </xf>
    <xf numFmtId="0" fontId="17" fillId="33" borderId="15" xfId="66" applyFont="1" applyFill="1" applyBorder="1" applyAlignment="1">
      <alignment horizontal="center" vertical="center"/>
      <protection/>
    </xf>
    <xf numFmtId="0" fontId="17" fillId="33" borderId="22" xfId="66" applyFont="1" applyFill="1" applyBorder="1" applyAlignment="1">
      <alignment horizontal="center" vertical="center"/>
      <protection/>
    </xf>
    <xf numFmtId="0" fontId="19" fillId="33" borderId="17" xfId="0" applyFont="1" applyFill="1" applyBorder="1" applyAlignment="1">
      <alignment horizontal="center"/>
    </xf>
    <xf numFmtId="0" fontId="17" fillId="33" borderId="23" xfId="0" applyFont="1" applyFill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" fontId="4" fillId="33" borderId="14" xfId="0" applyNumberFormat="1" applyFont="1" applyFill="1" applyBorder="1" applyAlignment="1">
      <alignment horizontal="center" vertical="center"/>
    </xf>
    <xf numFmtId="2" fontId="0" fillId="33" borderId="25" xfId="0" applyNumberFormat="1" applyFont="1" applyFill="1" applyBorder="1" applyAlignment="1">
      <alignment horizontal="center" vertical="center"/>
    </xf>
    <xf numFmtId="2" fontId="0" fillId="33" borderId="26" xfId="0" applyNumberFormat="1" applyFont="1" applyFill="1" applyBorder="1" applyAlignment="1">
      <alignment horizontal="center" vertical="center"/>
    </xf>
    <xf numFmtId="2" fontId="0" fillId="33" borderId="18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0" fillId="33" borderId="19" xfId="0" applyNumberFormat="1" applyFon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17" fillId="33" borderId="28" xfId="0" applyFont="1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3" xfId="66"/>
    <cellStyle name="Normal 3 2" xfId="67"/>
    <cellStyle name="Normal 3 2 2" xfId="68"/>
    <cellStyle name="Normal 3 3" xfId="69"/>
    <cellStyle name="Normal 4" xfId="70"/>
    <cellStyle name="Normal 4 2" xfId="71"/>
    <cellStyle name="Normal 6" xfId="72"/>
    <cellStyle name="Normal 7" xfId="73"/>
    <cellStyle name="Normal 7 2" xfId="74"/>
    <cellStyle name="Normal_calculation -utt" xfId="75"/>
    <cellStyle name="Note" xfId="76"/>
    <cellStyle name="Output" xfId="77"/>
    <cellStyle name="Percent" xfId="78"/>
    <cellStyle name="Percent 2" xfId="79"/>
    <cellStyle name="Percent 2 2" xfId="80"/>
    <cellStyle name="Percent 2 2 2" xfId="81"/>
    <cellStyle name="Percent 2 3" xfId="82"/>
    <cellStyle name="Percent 2 3 2" xfId="83"/>
    <cellStyle name="Percent 6" xfId="84"/>
    <cellStyle name="Percent 6 2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457</xdr:row>
      <xdr:rowOff>0</xdr:rowOff>
    </xdr:from>
    <xdr:to>
      <xdr:col>6</xdr:col>
      <xdr:colOff>533400</xdr:colOff>
      <xdr:row>457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76900" y="82657950"/>
          <a:ext cx="1609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638175</xdr:colOff>
      <xdr:row>457</xdr:row>
      <xdr:rowOff>0</xdr:rowOff>
    </xdr:from>
    <xdr:to>
      <xdr:col>3</xdr:col>
      <xdr:colOff>323850</xdr:colOff>
      <xdr:row>457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028950" y="8265795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771525</xdr:colOff>
      <xdr:row>457</xdr:row>
      <xdr:rowOff>0</xdr:rowOff>
    </xdr:from>
    <xdr:to>
      <xdr:col>5</xdr:col>
      <xdr:colOff>285750</xdr:colOff>
      <xdr:row>457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314950" y="8265795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1"/>
  <sheetViews>
    <sheetView tabSelected="1" view="pageBreakPreview" zoomScaleNormal="106" zoomScaleSheetLayoutView="100" zoomScalePageLayoutView="0" workbookViewId="0" topLeftCell="A1123">
      <selection activeCell="K1136" sqref="K1136"/>
    </sheetView>
  </sheetViews>
  <sheetFormatPr defaultColWidth="9.140625" defaultRowHeight="12.75"/>
  <cols>
    <col min="1" max="1" width="15.8515625" style="10" customWidth="1"/>
    <col min="2" max="2" width="20.00390625" style="10" customWidth="1"/>
    <col min="3" max="3" width="17.7109375" style="10" customWidth="1"/>
    <col min="4" max="4" width="14.57421875" style="10" customWidth="1"/>
    <col min="5" max="5" width="16.140625" style="10" customWidth="1"/>
    <col min="6" max="6" width="17.00390625" style="10" customWidth="1"/>
    <col min="7" max="7" width="13.421875" style="10" customWidth="1"/>
    <col min="8" max="8" width="15.57421875" style="10" customWidth="1"/>
    <col min="9" max="16384" width="9.140625" style="10" customWidth="1"/>
  </cols>
  <sheetData>
    <row r="1" spans="1:8" ht="14.25">
      <c r="A1" s="307" t="s">
        <v>0</v>
      </c>
      <c r="B1" s="308"/>
      <c r="C1" s="308"/>
      <c r="D1" s="308"/>
      <c r="E1" s="308"/>
      <c r="F1" s="308"/>
      <c r="G1" s="308"/>
      <c r="H1" s="309"/>
    </row>
    <row r="2" spans="1:8" ht="14.25">
      <c r="A2" s="310" t="s">
        <v>1</v>
      </c>
      <c r="B2" s="311"/>
      <c r="C2" s="311"/>
      <c r="D2" s="311"/>
      <c r="E2" s="311"/>
      <c r="F2" s="311"/>
      <c r="G2" s="311"/>
      <c r="H2" s="312"/>
    </row>
    <row r="3" spans="1:8" ht="14.25">
      <c r="A3" s="310" t="s">
        <v>139</v>
      </c>
      <c r="B3" s="311"/>
      <c r="C3" s="311"/>
      <c r="D3" s="311"/>
      <c r="E3" s="311"/>
      <c r="F3" s="311"/>
      <c r="G3" s="311"/>
      <c r="H3" s="312"/>
    </row>
    <row r="4" spans="1:8" ht="5.25" customHeight="1">
      <c r="A4" s="5"/>
      <c r="B4" s="6"/>
      <c r="C4" s="6"/>
      <c r="D4" s="6"/>
      <c r="E4" s="6"/>
      <c r="F4" s="6"/>
      <c r="G4" s="7"/>
      <c r="H4" s="8"/>
    </row>
    <row r="5" spans="1:8" ht="14.25">
      <c r="A5" s="313" t="s">
        <v>210</v>
      </c>
      <c r="B5" s="314"/>
      <c r="C5" s="314"/>
      <c r="D5" s="314"/>
      <c r="E5" s="314"/>
      <c r="F5" s="314"/>
      <c r="G5" s="314"/>
      <c r="H5" s="315"/>
    </row>
    <row r="6" spans="1:6" ht="5.25" customHeight="1">
      <c r="A6" s="9"/>
      <c r="B6" s="9"/>
      <c r="C6" s="9"/>
      <c r="D6" s="9"/>
      <c r="E6" s="9"/>
      <c r="F6" s="9"/>
    </row>
    <row r="7" spans="1:8" ht="14.25">
      <c r="A7" s="316" t="s">
        <v>2</v>
      </c>
      <c r="B7" s="316"/>
      <c r="C7" s="316"/>
      <c r="D7" s="316"/>
      <c r="E7" s="316"/>
      <c r="F7" s="316"/>
      <c r="G7" s="316"/>
      <c r="H7" s="316"/>
    </row>
    <row r="8" ht="4.5" customHeight="1"/>
    <row r="9" spans="1:8" ht="14.25">
      <c r="A9" s="316" t="s">
        <v>140</v>
      </c>
      <c r="B9" s="316"/>
      <c r="C9" s="316"/>
      <c r="D9" s="316"/>
      <c r="E9" s="316"/>
      <c r="F9" s="316"/>
      <c r="G9" s="316"/>
      <c r="H9" s="316"/>
    </row>
    <row r="10" ht="6.75" customHeight="1"/>
    <row r="11" spans="1:8" ht="14.25">
      <c r="A11" s="11" t="s">
        <v>3</v>
      </c>
      <c r="B11" s="11"/>
      <c r="C11" s="11"/>
      <c r="D11" s="11"/>
      <c r="E11" s="11"/>
      <c r="F11" s="11"/>
      <c r="G11" s="11"/>
      <c r="H11" s="11"/>
    </row>
    <row r="12" spans="1:8" ht="14.25">
      <c r="A12" s="11"/>
      <c r="B12" s="11"/>
      <c r="C12" s="11"/>
      <c r="D12" s="11"/>
      <c r="E12" s="11"/>
      <c r="F12" s="11"/>
      <c r="G12" s="11"/>
      <c r="H12" s="11"/>
    </row>
    <row r="13" spans="1:8" ht="12.75" customHeight="1">
      <c r="A13" s="303" t="s">
        <v>4</v>
      </c>
      <c r="B13" s="303"/>
      <c r="C13" s="12"/>
      <c r="D13" s="13"/>
      <c r="E13" s="13"/>
      <c r="F13" s="11"/>
      <c r="G13" s="11"/>
      <c r="H13" s="11"/>
    </row>
    <row r="14" spans="1:8" ht="6.75" customHeight="1">
      <c r="A14" s="14"/>
      <c r="B14" s="14"/>
      <c r="C14" s="12"/>
      <c r="D14" s="13"/>
      <c r="E14" s="13"/>
      <c r="F14" s="11"/>
      <c r="G14" s="11"/>
      <c r="H14" s="11"/>
    </row>
    <row r="15" spans="1:8" ht="66.75" customHeight="1">
      <c r="A15" s="15" t="s">
        <v>5</v>
      </c>
      <c r="B15" s="16" t="s">
        <v>162</v>
      </c>
      <c r="C15" s="16" t="s">
        <v>141</v>
      </c>
      <c r="D15" s="16" t="s">
        <v>6</v>
      </c>
      <c r="E15" s="15" t="s">
        <v>7</v>
      </c>
      <c r="F15" s="11"/>
      <c r="G15" s="11"/>
      <c r="H15" s="11"/>
    </row>
    <row r="16" spans="1:5" ht="14.25">
      <c r="A16" s="19" t="s">
        <v>8</v>
      </c>
      <c r="B16" s="217">
        <v>5751369</v>
      </c>
      <c r="C16" s="207">
        <v>5699070.288331019</v>
      </c>
      <c r="D16" s="218">
        <f>C16-B16</f>
        <v>-52298.71166898124</v>
      </c>
      <c r="E16" s="21">
        <f>D16/B16</f>
        <v>-0.009093263129001328</v>
      </c>
    </row>
    <row r="17" spans="1:8" ht="14.25">
      <c r="A17" s="19" t="s">
        <v>9</v>
      </c>
      <c r="B17" s="217">
        <v>3658842</v>
      </c>
      <c r="C17" s="208">
        <v>3634416.547782949</v>
      </c>
      <c r="D17" s="218">
        <f>C17-B17</f>
        <v>-24425.452217050828</v>
      </c>
      <c r="E17" s="21">
        <f>D17/B17</f>
        <v>-0.006675732982471183</v>
      </c>
      <c r="F17" s="11"/>
      <c r="G17" s="13"/>
      <c r="H17" s="13"/>
    </row>
    <row r="18" spans="1:8" ht="14.25">
      <c r="A18" s="19" t="s">
        <v>125</v>
      </c>
      <c r="B18" s="217">
        <v>5914</v>
      </c>
      <c r="C18" s="208">
        <v>1084</v>
      </c>
      <c r="D18" s="218">
        <f>C18-B18</f>
        <v>-4830</v>
      </c>
      <c r="E18" s="21">
        <f>D18/B18</f>
        <v>-0.8167061210686507</v>
      </c>
      <c r="F18" s="11"/>
      <c r="G18" s="13"/>
      <c r="H18" s="13"/>
    </row>
    <row r="19" spans="1:7" ht="14.25">
      <c r="A19" s="19" t="s">
        <v>10</v>
      </c>
      <c r="B19" s="172">
        <f>SUM(B16:B18)</f>
        <v>9416125</v>
      </c>
      <c r="C19" s="172">
        <f>SUM(C16:C18)</f>
        <v>9334570.836113967</v>
      </c>
      <c r="D19" s="218">
        <f>C19-B19</f>
        <v>-81554.163886033</v>
      </c>
      <c r="E19" s="21">
        <f>D19/B19</f>
        <v>-0.008661117379604986</v>
      </c>
      <c r="G19" s="125"/>
    </row>
    <row r="20" spans="7:8" ht="13.5" customHeight="1">
      <c r="G20" s="31"/>
      <c r="H20" s="31"/>
    </row>
    <row r="21" spans="1:4" ht="15.75" customHeight="1">
      <c r="A21" s="303" t="s">
        <v>11</v>
      </c>
      <c r="B21" s="303"/>
      <c r="C21" s="303"/>
      <c r="D21" s="303"/>
    </row>
    <row r="22" spans="1:4" ht="13.5" customHeight="1">
      <c r="A22" s="22"/>
      <c r="B22" s="22"/>
      <c r="C22" s="22"/>
      <c r="D22" s="22"/>
    </row>
    <row r="23" spans="1:7" ht="15" customHeight="1">
      <c r="A23" s="23" t="s">
        <v>13</v>
      </c>
      <c r="B23" s="24">
        <v>222</v>
      </c>
      <c r="C23" s="24">
        <v>222</v>
      </c>
      <c r="D23" s="20">
        <f>C23-B23</f>
        <v>0</v>
      </c>
      <c r="E23" s="21">
        <f>D23/B23</f>
        <v>0</v>
      </c>
      <c r="G23" s="10" t="s">
        <v>12</v>
      </c>
    </row>
    <row r="24" spans="1:7" ht="15" customHeight="1">
      <c r="A24" s="23" t="s">
        <v>14</v>
      </c>
      <c r="B24" s="24">
        <v>222</v>
      </c>
      <c r="C24" s="24">
        <v>222</v>
      </c>
      <c r="D24" s="20">
        <f>C24-B24</f>
        <v>0</v>
      </c>
      <c r="E24" s="21">
        <f>D24/B24</f>
        <v>0</v>
      </c>
      <c r="G24" s="10" t="s">
        <v>12</v>
      </c>
    </row>
    <row r="25" spans="1:5" ht="15" customHeight="1">
      <c r="A25" s="23" t="s">
        <v>125</v>
      </c>
      <c r="B25" s="24">
        <v>313</v>
      </c>
      <c r="C25" s="24">
        <v>313</v>
      </c>
      <c r="D25" s="20">
        <f>C25-B25</f>
        <v>0</v>
      </c>
      <c r="E25" s="21">
        <f>D25/B25</f>
        <v>0</v>
      </c>
    </row>
    <row r="26" spans="1:5" ht="15" customHeight="1">
      <c r="A26" s="303"/>
      <c r="B26" s="303"/>
      <c r="C26" s="303"/>
      <c r="D26" s="303"/>
      <c r="E26" s="27"/>
    </row>
    <row r="27" spans="1:5" ht="16.5" customHeight="1">
      <c r="A27" s="305" t="s">
        <v>163</v>
      </c>
      <c r="B27" s="305"/>
      <c r="C27" s="305"/>
      <c r="D27" s="305"/>
      <c r="E27" s="27"/>
    </row>
    <row r="28" spans="1:7" ht="57.75" customHeight="1">
      <c r="A28" s="16" t="s">
        <v>5</v>
      </c>
      <c r="B28" s="16" t="s">
        <v>15</v>
      </c>
      <c r="C28" s="16" t="s">
        <v>16</v>
      </c>
      <c r="D28" s="16" t="s">
        <v>17</v>
      </c>
      <c r="E28" s="115" t="s">
        <v>7</v>
      </c>
      <c r="G28" s="10" t="s">
        <v>12</v>
      </c>
    </row>
    <row r="29" spans="1:8" ht="14.25">
      <c r="A29" s="19" t="s">
        <v>13</v>
      </c>
      <c r="B29" s="24">
        <f>B16*B23</f>
        <v>1276803918</v>
      </c>
      <c r="C29" s="188">
        <v>1262984092.47</v>
      </c>
      <c r="D29" s="20">
        <f>C29-B29</f>
        <v>-13819825.529999971</v>
      </c>
      <c r="E29" s="21">
        <f>D29/B29</f>
        <v>-0.010823764976886585</v>
      </c>
      <c r="G29" s="10" t="s">
        <v>12</v>
      </c>
      <c r="H29" s="10" t="s">
        <v>12</v>
      </c>
    </row>
    <row r="30" spans="1:8" ht="14.25">
      <c r="A30" s="19" t="s">
        <v>18</v>
      </c>
      <c r="B30" s="24">
        <f>B17*B24</f>
        <v>812262924</v>
      </c>
      <c r="C30" s="24">
        <v>806120702.86</v>
      </c>
      <c r="D30" s="20">
        <f>C30-B30</f>
        <v>-6142221.139999986</v>
      </c>
      <c r="E30" s="21">
        <f>D30/B30</f>
        <v>-0.0075618632323540425</v>
      </c>
      <c r="G30" s="10" t="s">
        <v>12</v>
      </c>
      <c r="H30" s="10" t="s">
        <v>12</v>
      </c>
    </row>
    <row r="31" spans="1:5" ht="14.25">
      <c r="A31" s="19" t="s">
        <v>125</v>
      </c>
      <c r="B31" s="24">
        <f>B18*B25</f>
        <v>1851082</v>
      </c>
      <c r="C31" s="24">
        <v>958854</v>
      </c>
      <c r="D31" s="20">
        <f>C31-B31</f>
        <v>-892228</v>
      </c>
      <c r="E31" s="21">
        <f>D31/B31</f>
        <v>-0.4820034984943941</v>
      </c>
    </row>
    <row r="32" spans="1:7" ht="17.25" customHeight="1">
      <c r="A32" s="19" t="s">
        <v>10</v>
      </c>
      <c r="B32" s="24">
        <f>SUM(B29:B31)</f>
        <v>2090917924</v>
      </c>
      <c r="C32" s="24">
        <f>SUM(C29:C31)</f>
        <v>2070063649.33</v>
      </c>
      <c r="D32" s="20">
        <f>C32-B32</f>
        <v>-20854274.670000076</v>
      </c>
      <c r="E32" s="21">
        <f>D32/B32</f>
        <v>-0.009973741403538744</v>
      </c>
      <c r="G32" s="10" t="s">
        <v>12</v>
      </c>
    </row>
    <row r="33" spans="1:7" ht="14.25">
      <c r="A33" s="14"/>
      <c r="B33" s="14"/>
      <c r="C33" s="14"/>
      <c r="D33" s="14"/>
      <c r="E33" s="27"/>
      <c r="G33" s="10" t="s">
        <v>12</v>
      </c>
    </row>
    <row r="34" spans="1:7" ht="18" customHeight="1">
      <c r="A34" s="306" t="s">
        <v>19</v>
      </c>
      <c r="B34" s="306"/>
      <c r="C34" s="306"/>
      <c r="D34" s="32"/>
      <c r="E34" s="33"/>
      <c r="G34" s="31"/>
    </row>
    <row r="35" spans="1:7" ht="18" customHeight="1">
      <c r="A35" s="303" t="s">
        <v>142</v>
      </c>
      <c r="B35" s="303"/>
      <c r="C35" s="303"/>
      <c r="D35" s="303"/>
      <c r="E35" s="303"/>
      <c r="F35" s="303"/>
      <c r="G35" s="303"/>
    </row>
    <row r="36" spans="1:7" ht="43.5" customHeight="1">
      <c r="A36" s="16" t="s">
        <v>20</v>
      </c>
      <c r="B36" s="16" t="s">
        <v>21</v>
      </c>
      <c r="C36" s="16" t="s">
        <v>22</v>
      </c>
      <c r="D36" s="16" t="s">
        <v>23</v>
      </c>
      <c r="E36" s="29" t="s">
        <v>24</v>
      </c>
      <c r="F36" s="16" t="s">
        <v>25</v>
      </c>
      <c r="G36" s="31"/>
    </row>
    <row r="37" spans="1:7" ht="12.75" customHeight="1">
      <c r="A37" s="16">
        <v>1</v>
      </c>
      <c r="B37" s="16">
        <v>2</v>
      </c>
      <c r="C37" s="16">
        <v>3</v>
      </c>
      <c r="D37" s="16">
        <v>4</v>
      </c>
      <c r="E37" s="16" t="s">
        <v>26</v>
      </c>
      <c r="F37" s="16">
        <v>6</v>
      </c>
      <c r="G37" s="31"/>
    </row>
    <row r="38" spans="1:7" ht="12.75" customHeight="1">
      <c r="A38" s="189">
        <v>1</v>
      </c>
      <c r="B38" s="206" t="s">
        <v>211</v>
      </c>
      <c r="C38" s="189">
        <v>3133</v>
      </c>
      <c r="D38" s="189">
        <v>3133</v>
      </c>
      <c r="E38" s="189">
        <f>C38-D38</f>
        <v>0</v>
      </c>
      <c r="F38" s="209">
        <f>E38/C38</f>
        <v>0</v>
      </c>
      <c r="G38" s="31"/>
    </row>
    <row r="39" spans="1:7" ht="12.75" customHeight="1">
      <c r="A39" s="189">
        <v>2</v>
      </c>
      <c r="B39" s="206" t="s">
        <v>212</v>
      </c>
      <c r="C39" s="189">
        <v>637</v>
      </c>
      <c r="D39" s="189">
        <v>637</v>
      </c>
      <c r="E39" s="189">
        <f aca="true" t="shared" si="0" ref="E39:E73">C39-D39</f>
        <v>0</v>
      </c>
      <c r="F39" s="209">
        <f aca="true" t="shared" si="1" ref="F39:F73">E39/C39</f>
        <v>0</v>
      </c>
      <c r="G39" s="31"/>
    </row>
    <row r="40" spans="1:7" ht="12.75" customHeight="1">
      <c r="A40" s="189">
        <v>3</v>
      </c>
      <c r="B40" s="206" t="s">
        <v>213</v>
      </c>
      <c r="C40" s="189">
        <v>1042</v>
      </c>
      <c r="D40" s="189">
        <v>1042</v>
      </c>
      <c r="E40" s="189">
        <f t="shared" si="0"/>
        <v>0</v>
      </c>
      <c r="F40" s="209">
        <f t="shared" si="1"/>
        <v>0</v>
      </c>
      <c r="G40" s="31"/>
    </row>
    <row r="41" spans="1:7" ht="12.75" customHeight="1">
      <c r="A41" s="189">
        <v>4</v>
      </c>
      <c r="B41" s="206" t="s">
        <v>214</v>
      </c>
      <c r="C41" s="189">
        <v>1464</v>
      </c>
      <c r="D41" s="189">
        <v>1464</v>
      </c>
      <c r="E41" s="189">
        <f t="shared" si="0"/>
        <v>0</v>
      </c>
      <c r="F41" s="209">
        <f t="shared" si="1"/>
        <v>0</v>
      </c>
      <c r="G41" s="31"/>
    </row>
    <row r="42" spans="1:7" ht="12.75" customHeight="1">
      <c r="A42" s="189">
        <v>5</v>
      </c>
      <c r="B42" s="206" t="s">
        <v>215</v>
      </c>
      <c r="C42" s="189">
        <v>1956</v>
      </c>
      <c r="D42" s="189">
        <v>1956</v>
      </c>
      <c r="E42" s="189">
        <f t="shared" si="0"/>
        <v>0</v>
      </c>
      <c r="F42" s="209">
        <f t="shared" si="1"/>
        <v>0</v>
      </c>
      <c r="G42" s="31"/>
    </row>
    <row r="43" spans="1:7" ht="12.75" customHeight="1">
      <c r="A43" s="189">
        <v>6</v>
      </c>
      <c r="B43" s="206" t="s">
        <v>216</v>
      </c>
      <c r="C43" s="189">
        <v>593</v>
      </c>
      <c r="D43" s="189">
        <v>593</v>
      </c>
      <c r="E43" s="189">
        <f t="shared" si="0"/>
        <v>0</v>
      </c>
      <c r="F43" s="209">
        <f t="shared" si="1"/>
        <v>0</v>
      </c>
      <c r="G43" s="31"/>
    </row>
    <row r="44" spans="1:7" ht="12.75" customHeight="1">
      <c r="A44" s="189">
        <v>7</v>
      </c>
      <c r="B44" s="206" t="s">
        <v>217</v>
      </c>
      <c r="C44" s="189">
        <v>983</v>
      </c>
      <c r="D44" s="189">
        <v>983</v>
      </c>
      <c r="E44" s="189">
        <f t="shared" si="0"/>
        <v>0</v>
      </c>
      <c r="F44" s="209">
        <f t="shared" si="1"/>
        <v>0</v>
      </c>
      <c r="G44" s="31"/>
    </row>
    <row r="45" spans="1:7" ht="12.75" customHeight="1">
      <c r="A45" s="189">
        <v>8</v>
      </c>
      <c r="B45" s="206" t="s">
        <v>218</v>
      </c>
      <c r="C45" s="189">
        <v>1078</v>
      </c>
      <c r="D45" s="189">
        <v>1078</v>
      </c>
      <c r="E45" s="189">
        <f t="shared" si="0"/>
        <v>0</v>
      </c>
      <c r="F45" s="209">
        <f t="shared" si="1"/>
        <v>0</v>
      </c>
      <c r="G45" s="31"/>
    </row>
    <row r="46" spans="1:7" ht="12.75" customHeight="1">
      <c r="A46" s="189">
        <v>9</v>
      </c>
      <c r="B46" s="206" t="s">
        <v>219</v>
      </c>
      <c r="C46" s="189">
        <v>1177</v>
      </c>
      <c r="D46" s="189">
        <v>1177</v>
      </c>
      <c r="E46" s="189">
        <f t="shared" si="0"/>
        <v>0</v>
      </c>
      <c r="F46" s="209">
        <f t="shared" si="1"/>
        <v>0</v>
      </c>
      <c r="G46" s="31"/>
    </row>
    <row r="47" spans="1:7" ht="12.75" customHeight="1">
      <c r="A47" s="189">
        <v>10</v>
      </c>
      <c r="B47" s="206" t="s">
        <v>220</v>
      </c>
      <c r="C47" s="189">
        <v>1127</v>
      </c>
      <c r="D47" s="189">
        <v>1127</v>
      </c>
      <c r="E47" s="189">
        <f t="shared" si="0"/>
        <v>0</v>
      </c>
      <c r="F47" s="209">
        <f t="shared" si="1"/>
        <v>0</v>
      </c>
      <c r="G47" s="31"/>
    </row>
    <row r="48" spans="1:7" ht="12.75" customHeight="1">
      <c r="A48" s="189">
        <v>11</v>
      </c>
      <c r="B48" s="206" t="s">
        <v>221</v>
      </c>
      <c r="C48" s="189">
        <v>673</v>
      </c>
      <c r="D48" s="189">
        <v>673</v>
      </c>
      <c r="E48" s="189">
        <f t="shared" si="0"/>
        <v>0</v>
      </c>
      <c r="F48" s="209">
        <f t="shared" si="1"/>
        <v>0</v>
      </c>
      <c r="G48" s="31"/>
    </row>
    <row r="49" spans="1:7" ht="12.75" customHeight="1">
      <c r="A49" s="189">
        <v>12</v>
      </c>
      <c r="B49" s="206" t="s">
        <v>222</v>
      </c>
      <c r="C49" s="189">
        <v>526</v>
      </c>
      <c r="D49" s="189">
        <v>526</v>
      </c>
      <c r="E49" s="189">
        <f t="shared" si="0"/>
        <v>0</v>
      </c>
      <c r="F49" s="209">
        <f t="shared" si="1"/>
        <v>0</v>
      </c>
      <c r="G49" s="31"/>
    </row>
    <row r="50" spans="1:7" ht="12.75" customHeight="1">
      <c r="A50" s="189">
        <v>13</v>
      </c>
      <c r="B50" s="206" t="s">
        <v>223</v>
      </c>
      <c r="C50" s="189">
        <v>1540</v>
      </c>
      <c r="D50" s="189">
        <v>1540</v>
      </c>
      <c r="E50" s="189">
        <f t="shared" si="0"/>
        <v>0</v>
      </c>
      <c r="F50" s="209">
        <f t="shared" si="1"/>
        <v>0</v>
      </c>
      <c r="G50" s="31"/>
    </row>
    <row r="51" spans="1:7" ht="12.75" customHeight="1">
      <c r="A51" s="189">
        <v>14</v>
      </c>
      <c r="B51" s="206" t="s">
        <v>224</v>
      </c>
      <c r="C51" s="189">
        <v>1034</v>
      </c>
      <c r="D51" s="189">
        <v>1034</v>
      </c>
      <c r="E51" s="189">
        <f t="shared" si="0"/>
        <v>0</v>
      </c>
      <c r="F51" s="209">
        <f t="shared" si="1"/>
        <v>0</v>
      </c>
      <c r="G51" s="31"/>
    </row>
    <row r="52" spans="1:7" ht="12.75" customHeight="1">
      <c r="A52" s="189">
        <v>15</v>
      </c>
      <c r="B52" s="206" t="s">
        <v>225</v>
      </c>
      <c r="C52" s="189">
        <v>1223</v>
      </c>
      <c r="D52" s="189">
        <v>1223</v>
      </c>
      <c r="E52" s="189">
        <f t="shared" si="0"/>
        <v>0</v>
      </c>
      <c r="F52" s="209">
        <f t="shared" si="1"/>
        <v>0</v>
      </c>
      <c r="G52" s="31"/>
    </row>
    <row r="53" spans="1:7" ht="12.75" customHeight="1">
      <c r="A53" s="189">
        <v>16</v>
      </c>
      <c r="B53" s="206" t="s">
        <v>226</v>
      </c>
      <c r="C53" s="189">
        <v>857</v>
      </c>
      <c r="D53" s="189">
        <v>857</v>
      </c>
      <c r="E53" s="189">
        <f t="shared" si="0"/>
        <v>0</v>
      </c>
      <c r="F53" s="209">
        <f t="shared" si="1"/>
        <v>0</v>
      </c>
      <c r="G53" s="31"/>
    </row>
    <row r="54" spans="1:7" ht="12.75" customHeight="1">
      <c r="A54" s="189">
        <v>17</v>
      </c>
      <c r="B54" s="206" t="s">
        <v>227</v>
      </c>
      <c r="C54" s="189">
        <v>580</v>
      </c>
      <c r="D54" s="189">
        <v>551</v>
      </c>
      <c r="E54" s="189">
        <f t="shared" si="0"/>
        <v>29</v>
      </c>
      <c r="F54" s="209">
        <f t="shared" si="1"/>
        <v>0.05</v>
      </c>
      <c r="G54" s="31"/>
    </row>
    <row r="55" spans="1:7" ht="12.75" customHeight="1">
      <c r="A55" s="189">
        <v>18</v>
      </c>
      <c r="B55" s="206" t="s">
        <v>228</v>
      </c>
      <c r="C55" s="189">
        <v>1405</v>
      </c>
      <c r="D55" s="189">
        <v>1405</v>
      </c>
      <c r="E55" s="189">
        <f t="shared" si="0"/>
        <v>0</v>
      </c>
      <c r="F55" s="209">
        <f t="shared" si="1"/>
        <v>0</v>
      </c>
      <c r="G55" s="31"/>
    </row>
    <row r="56" spans="1:7" ht="12.75" customHeight="1">
      <c r="A56" s="189">
        <v>19</v>
      </c>
      <c r="B56" s="206" t="s">
        <v>229</v>
      </c>
      <c r="C56" s="189">
        <v>1616</v>
      </c>
      <c r="D56" s="189">
        <v>1616</v>
      </c>
      <c r="E56" s="189">
        <f t="shared" si="0"/>
        <v>0</v>
      </c>
      <c r="F56" s="209">
        <f t="shared" si="1"/>
        <v>0</v>
      </c>
      <c r="G56" s="31"/>
    </row>
    <row r="57" spans="1:7" ht="12.75" customHeight="1">
      <c r="A57" s="189">
        <v>20</v>
      </c>
      <c r="B57" s="206" t="s">
        <v>230</v>
      </c>
      <c r="C57" s="189">
        <v>1275</v>
      </c>
      <c r="D57" s="189">
        <v>1275</v>
      </c>
      <c r="E57" s="189">
        <f t="shared" si="0"/>
        <v>0</v>
      </c>
      <c r="F57" s="209">
        <f t="shared" si="1"/>
        <v>0</v>
      </c>
      <c r="G57" s="31"/>
    </row>
    <row r="58" spans="1:7" ht="12.75" customHeight="1">
      <c r="A58" s="189">
        <v>21</v>
      </c>
      <c r="B58" s="206" t="s">
        <v>231</v>
      </c>
      <c r="C58" s="189">
        <v>2791</v>
      </c>
      <c r="D58" s="189">
        <v>2791</v>
      </c>
      <c r="E58" s="189">
        <f aca="true" t="shared" si="2" ref="E58:E67">C58-D58</f>
        <v>0</v>
      </c>
      <c r="F58" s="209">
        <f aca="true" t="shared" si="3" ref="F58:F67">E58/C58</f>
        <v>0</v>
      </c>
      <c r="G58" s="31"/>
    </row>
    <row r="59" spans="1:7" ht="12.75" customHeight="1">
      <c r="A59" s="189">
        <v>22</v>
      </c>
      <c r="B59" s="206" t="s">
        <v>232</v>
      </c>
      <c r="C59" s="189">
        <v>617</v>
      </c>
      <c r="D59" s="189">
        <v>617</v>
      </c>
      <c r="E59" s="189">
        <f t="shared" si="2"/>
        <v>0</v>
      </c>
      <c r="F59" s="209">
        <f t="shared" si="3"/>
        <v>0</v>
      </c>
      <c r="G59" s="31"/>
    </row>
    <row r="60" spans="1:7" ht="12.75" customHeight="1">
      <c r="A60" s="189">
        <v>23</v>
      </c>
      <c r="B60" s="206" t="s">
        <v>233</v>
      </c>
      <c r="C60" s="189">
        <v>657</v>
      </c>
      <c r="D60" s="189">
        <v>657</v>
      </c>
      <c r="E60" s="189">
        <f t="shared" si="2"/>
        <v>0</v>
      </c>
      <c r="F60" s="209">
        <f t="shared" si="3"/>
        <v>0</v>
      </c>
      <c r="G60" s="31"/>
    </row>
    <row r="61" spans="1:7" ht="12.75" customHeight="1">
      <c r="A61" s="189">
        <v>24</v>
      </c>
      <c r="B61" s="206" t="s">
        <v>234</v>
      </c>
      <c r="C61" s="189">
        <v>3118</v>
      </c>
      <c r="D61" s="189">
        <v>3118</v>
      </c>
      <c r="E61" s="189">
        <f t="shared" si="2"/>
        <v>0</v>
      </c>
      <c r="F61" s="209">
        <f t="shared" si="3"/>
        <v>0</v>
      </c>
      <c r="G61" s="31"/>
    </row>
    <row r="62" spans="1:7" ht="12.75" customHeight="1">
      <c r="A62" s="189">
        <v>25</v>
      </c>
      <c r="B62" s="206" t="s">
        <v>235</v>
      </c>
      <c r="C62" s="189">
        <v>2121</v>
      </c>
      <c r="D62" s="189">
        <v>2121</v>
      </c>
      <c r="E62" s="189">
        <f t="shared" si="2"/>
        <v>0</v>
      </c>
      <c r="F62" s="209">
        <f t="shared" si="3"/>
        <v>0</v>
      </c>
      <c r="G62" s="31"/>
    </row>
    <row r="63" spans="1:7" ht="12.75" customHeight="1">
      <c r="A63" s="189">
        <v>26</v>
      </c>
      <c r="B63" s="206" t="s">
        <v>236</v>
      </c>
      <c r="C63" s="189">
        <v>1729</v>
      </c>
      <c r="D63" s="189">
        <v>1729</v>
      </c>
      <c r="E63" s="189">
        <f t="shared" si="2"/>
        <v>0</v>
      </c>
      <c r="F63" s="209">
        <f t="shared" si="3"/>
        <v>0</v>
      </c>
      <c r="G63" s="31"/>
    </row>
    <row r="64" spans="1:7" ht="12.75" customHeight="1">
      <c r="A64" s="189">
        <v>27</v>
      </c>
      <c r="B64" s="206" t="s">
        <v>237</v>
      </c>
      <c r="C64" s="189">
        <v>1306</v>
      </c>
      <c r="D64" s="189">
        <v>1306</v>
      </c>
      <c r="E64" s="189">
        <f t="shared" si="2"/>
        <v>0</v>
      </c>
      <c r="F64" s="209">
        <f t="shared" si="3"/>
        <v>0</v>
      </c>
      <c r="G64" s="31"/>
    </row>
    <row r="65" spans="1:7" ht="12.75" customHeight="1">
      <c r="A65" s="189">
        <v>28</v>
      </c>
      <c r="B65" s="206" t="s">
        <v>238</v>
      </c>
      <c r="C65" s="189">
        <v>1981</v>
      </c>
      <c r="D65" s="189">
        <v>1981</v>
      </c>
      <c r="E65" s="189">
        <f t="shared" si="2"/>
        <v>0</v>
      </c>
      <c r="F65" s="209">
        <f t="shared" si="3"/>
        <v>0</v>
      </c>
      <c r="G65" s="31"/>
    </row>
    <row r="66" spans="1:7" ht="12.75" customHeight="1">
      <c r="A66" s="189">
        <v>29</v>
      </c>
      <c r="B66" s="206" t="s">
        <v>239</v>
      </c>
      <c r="C66" s="189">
        <v>956</v>
      </c>
      <c r="D66" s="189">
        <v>956</v>
      </c>
      <c r="E66" s="189">
        <f t="shared" si="2"/>
        <v>0</v>
      </c>
      <c r="F66" s="209">
        <f t="shared" si="3"/>
        <v>0</v>
      </c>
      <c r="G66" s="31"/>
    </row>
    <row r="67" spans="1:7" ht="12.75" customHeight="1">
      <c r="A67" s="189">
        <v>30</v>
      </c>
      <c r="B67" s="206" t="s">
        <v>240</v>
      </c>
      <c r="C67" s="189">
        <v>2138</v>
      </c>
      <c r="D67" s="189">
        <v>2138</v>
      </c>
      <c r="E67" s="189">
        <f t="shared" si="2"/>
        <v>0</v>
      </c>
      <c r="F67" s="209">
        <f t="shared" si="3"/>
        <v>0</v>
      </c>
      <c r="G67" s="31"/>
    </row>
    <row r="68" spans="1:7" ht="12.75" customHeight="1">
      <c r="A68" s="189">
        <v>31</v>
      </c>
      <c r="B68" s="206" t="s">
        <v>241</v>
      </c>
      <c r="C68" s="189">
        <v>1278</v>
      </c>
      <c r="D68" s="189">
        <v>1278</v>
      </c>
      <c r="E68" s="189">
        <f t="shared" si="0"/>
        <v>0</v>
      </c>
      <c r="F68" s="209">
        <f t="shared" si="1"/>
        <v>0</v>
      </c>
      <c r="G68" s="31"/>
    </row>
    <row r="69" spans="1:7" ht="12.75" customHeight="1">
      <c r="A69" s="189">
        <v>32</v>
      </c>
      <c r="B69" s="206" t="s">
        <v>242</v>
      </c>
      <c r="C69" s="189">
        <v>1654</v>
      </c>
      <c r="D69" s="189">
        <v>1654</v>
      </c>
      <c r="E69" s="189">
        <f t="shared" si="0"/>
        <v>0</v>
      </c>
      <c r="F69" s="209">
        <f t="shared" si="1"/>
        <v>0</v>
      </c>
      <c r="G69" s="31"/>
    </row>
    <row r="70" spans="1:7" ht="12.75" customHeight="1">
      <c r="A70" s="189">
        <v>33</v>
      </c>
      <c r="B70" s="206" t="s">
        <v>243</v>
      </c>
      <c r="C70" s="189">
        <v>704</v>
      </c>
      <c r="D70" s="189">
        <v>704</v>
      </c>
      <c r="E70" s="189">
        <f t="shared" si="0"/>
        <v>0</v>
      </c>
      <c r="F70" s="209">
        <f t="shared" si="1"/>
        <v>0</v>
      </c>
      <c r="G70" s="31" t="s">
        <v>12</v>
      </c>
    </row>
    <row r="71" spans="1:7" ht="12.75" customHeight="1">
      <c r="A71" s="189">
        <v>34</v>
      </c>
      <c r="B71" s="206" t="s">
        <v>244</v>
      </c>
      <c r="C71" s="189">
        <v>519</v>
      </c>
      <c r="D71" s="189">
        <v>519</v>
      </c>
      <c r="E71" s="189">
        <f t="shared" si="0"/>
        <v>0</v>
      </c>
      <c r="F71" s="209">
        <f t="shared" si="1"/>
        <v>0</v>
      </c>
      <c r="G71" s="31"/>
    </row>
    <row r="72" spans="1:7" ht="12.75" customHeight="1">
      <c r="A72" s="189">
        <v>35</v>
      </c>
      <c r="B72" s="206" t="s">
        <v>245</v>
      </c>
      <c r="C72" s="189">
        <v>1380</v>
      </c>
      <c r="D72" s="189">
        <v>1380</v>
      </c>
      <c r="E72" s="189">
        <f t="shared" si="0"/>
        <v>0</v>
      </c>
      <c r="F72" s="209">
        <f t="shared" si="1"/>
        <v>0</v>
      </c>
      <c r="G72" s="31"/>
    </row>
    <row r="73" spans="1:7" ht="17.25" customHeight="1">
      <c r="A73" s="255"/>
      <c r="B73" s="256" t="s">
        <v>27</v>
      </c>
      <c r="C73" s="43">
        <v>46868</v>
      </c>
      <c r="D73" s="43">
        <v>46839</v>
      </c>
      <c r="E73" s="219">
        <f t="shared" si="0"/>
        <v>29</v>
      </c>
      <c r="F73" s="257">
        <f t="shared" si="1"/>
        <v>0.0006187590680208244</v>
      </c>
      <c r="G73" s="31"/>
    </row>
    <row r="74" spans="1:7" ht="12.75" customHeight="1">
      <c r="A74" s="25"/>
      <c r="B74" s="36"/>
      <c r="C74" s="37"/>
      <c r="D74" s="37"/>
      <c r="E74" s="37"/>
      <c r="F74" s="38"/>
      <c r="G74" s="31"/>
    </row>
    <row r="75" spans="1:8" ht="12.75" customHeight="1">
      <c r="A75" s="303" t="s">
        <v>143</v>
      </c>
      <c r="B75" s="303"/>
      <c r="C75" s="303"/>
      <c r="D75" s="303"/>
      <c r="E75" s="303"/>
      <c r="F75" s="303"/>
      <c r="G75" s="303"/>
      <c r="H75" s="303"/>
    </row>
    <row r="76" spans="1:7" ht="45.75" customHeight="1">
      <c r="A76" s="16" t="s">
        <v>20</v>
      </c>
      <c r="B76" s="16" t="s">
        <v>21</v>
      </c>
      <c r="C76" s="16" t="s">
        <v>22</v>
      </c>
      <c r="D76" s="16" t="s">
        <v>23</v>
      </c>
      <c r="E76" s="29" t="s">
        <v>24</v>
      </c>
      <c r="F76" s="16" t="s">
        <v>25</v>
      </c>
      <c r="G76" s="31"/>
    </row>
    <row r="77" spans="1:7" ht="12.75" customHeight="1">
      <c r="A77" s="16">
        <v>1</v>
      </c>
      <c r="B77" s="16">
        <v>2</v>
      </c>
      <c r="C77" s="16">
        <v>3</v>
      </c>
      <c r="D77" s="16">
        <v>4</v>
      </c>
      <c r="E77" s="16" t="s">
        <v>26</v>
      </c>
      <c r="F77" s="16">
        <v>6</v>
      </c>
      <c r="G77" s="31"/>
    </row>
    <row r="78" spans="1:7" ht="12.75" customHeight="1">
      <c r="A78" s="189">
        <v>1</v>
      </c>
      <c r="B78" s="258" t="s">
        <v>211</v>
      </c>
      <c r="C78" s="189">
        <v>1211</v>
      </c>
      <c r="D78" s="189">
        <v>1211</v>
      </c>
      <c r="E78" s="189">
        <f>C78-D78</f>
        <v>0</v>
      </c>
      <c r="F78" s="209">
        <f>E78/C78</f>
        <v>0</v>
      </c>
      <c r="G78" s="31"/>
    </row>
    <row r="79" spans="1:7" ht="12.75" customHeight="1">
      <c r="A79" s="189">
        <v>2</v>
      </c>
      <c r="B79" s="258" t="s">
        <v>212</v>
      </c>
      <c r="C79" s="189">
        <v>682</v>
      </c>
      <c r="D79" s="189">
        <v>682</v>
      </c>
      <c r="E79" s="189">
        <f aca="true" t="shared" si="4" ref="E79:E113">C79-D79</f>
        <v>0</v>
      </c>
      <c r="F79" s="209">
        <f aca="true" t="shared" si="5" ref="F79:F113">E79/C79</f>
        <v>0</v>
      </c>
      <c r="G79" s="31"/>
    </row>
    <row r="80" spans="1:7" ht="12.75" customHeight="1">
      <c r="A80" s="189">
        <v>3</v>
      </c>
      <c r="B80" s="258" t="s">
        <v>213</v>
      </c>
      <c r="C80" s="189">
        <v>1182</v>
      </c>
      <c r="D80" s="189">
        <v>1182</v>
      </c>
      <c r="E80" s="189">
        <f t="shared" si="4"/>
        <v>0</v>
      </c>
      <c r="F80" s="209">
        <f t="shared" si="5"/>
        <v>0</v>
      </c>
      <c r="G80" s="31"/>
    </row>
    <row r="81" spans="1:7" ht="12.75" customHeight="1">
      <c r="A81" s="189">
        <v>4</v>
      </c>
      <c r="B81" s="258" t="s">
        <v>214</v>
      </c>
      <c r="C81" s="189">
        <v>1284</v>
      </c>
      <c r="D81" s="189">
        <v>1284</v>
      </c>
      <c r="E81" s="189">
        <f t="shared" si="4"/>
        <v>0</v>
      </c>
      <c r="F81" s="209">
        <f t="shared" si="5"/>
        <v>0</v>
      </c>
      <c r="G81" s="31"/>
    </row>
    <row r="82" spans="1:7" ht="12.75" customHeight="1">
      <c r="A82" s="189">
        <v>5</v>
      </c>
      <c r="B82" s="258" t="s">
        <v>215</v>
      </c>
      <c r="C82" s="189">
        <v>1122</v>
      </c>
      <c r="D82" s="189">
        <v>1122</v>
      </c>
      <c r="E82" s="189">
        <f t="shared" si="4"/>
        <v>0</v>
      </c>
      <c r="F82" s="209">
        <f t="shared" si="5"/>
        <v>0</v>
      </c>
      <c r="G82" s="31"/>
    </row>
    <row r="83" spans="1:7" ht="12.75" customHeight="1">
      <c r="A83" s="189">
        <v>6</v>
      </c>
      <c r="B83" s="258" t="s">
        <v>216</v>
      </c>
      <c r="C83" s="189">
        <v>478</v>
      </c>
      <c r="D83" s="189">
        <v>478</v>
      </c>
      <c r="E83" s="189">
        <f t="shared" si="4"/>
        <v>0</v>
      </c>
      <c r="F83" s="209">
        <f t="shared" si="5"/>
        <v>0</v>
      </c>
      <c r="G83" s="31"/>
    </row>
    <row r="84" spans="1:7" ht="12.75" customHeight="1">
      <c r="A84" s="189">
        <v>7</v>
      </c>
      <c r="B84" s="258" t="s">
        <v>217</v>
      </c>
      <c r="C84" s="189">
        <v>920</v>
      </c>
      <c r="D84" s="189">
        <v>920</v>
      </c>
      <c r="E84" s="189">
        <f t="shared" si="4"/>
        <v>0</v>
      </c>
      <c r="F84" s="209">
        <f t="shared" si="5"/>
        <v>0</v>
      </c>
      <c r="G84" s="31"/>
    </row>
    <row r="85" spans="1:7" ht="12.75" customHeight="1">
      <c r="A85" s="189">
        <v>8</v>
      </c>
      <c r="B85" s="258" t="s">
        <v>218</v>
      </c>
      <c r="C85" s="189">
        <v>831</v>
      </c>
      <c r="D85" s="189">
        <v>831</v>
      </c>
      <c r="E85" s="189">
        <f t="shared" si="4"/>
        <v>0</v>
      </c>
      <c r="F85" s="209">
        <f t="shared" si="5"/>
        <v>0</v>
      </c>
      <c r="G85" s="31"/>
    </row>
    <row r="86" spans="1:7" ht="12.75" customHeight="1">
      <c r="A86" s="189">
        <v>9</v>
      </c>
      <c r="B86" s="258" t="s">
        <v>219</v>
      </c>
      <c r="C86" s="189">
        <v>479</v>
      </c>
      <c r="D86" s="189">
        <v>479</v>
      </c>
      <c r="E86" s="189">
        <f t="shared" si="4"/>
        <v>0</v>
      </c>
      <c r="F86" s="209">
        <f t="shared" si="5"/>
        <v>0</v>
      </c>
      <c r="G86" s="31"/>
    </row>
    <row r="87" spans="1:7" ht="12.75" customHeight="1">
      <c r="A87" s="189">
        <v>10</v>
      </c>
      <c r="B87" s="258" t="s">
        <v>220</v>
      </c>
      <c r="C87" s="189">
        <v>581</v>
      </c>
      <c r="D87" s="189">
        <v>581</v>
      </c>
      <c r="E87" s="189">
        <f t="shared" si="4"/>
        <v>0</v>
      </c>
      <c r="F87" s="209">
        <f t="shared" si="5"/>
        <v>0</v>
      </c>
      <c r="G87" s="31"/>
    </row>
    <row r="88" spans="1:7" ht="12.75" customHeight="1">
      <c r="A88" s="189">
        <v>11</v>
      </c>
      <c r="B88" s="258" t="s">
        <v>221</v>
      </c>
      <c r="C88" s="189">
        <v>607</v>
      </c>
      <c r="D88" s="189">
        <v>607</v>
      </c>
      <c r="E88" s="189">
        <f t="shared" si="4"/>
        <v>0</v>
      </c>
      <c r="F88" s="209">
        <f t="shared" si="5"/>
        <v>0</v>
      </c>
      <c r="G88" s="31"/>
    </row>
    <row r="89" spans="1:7" ht="12.75" customHeight="1">
      <c r="A89" s="189">
        <v>12</v>
      </c>
      <c r="B89" s="258" t="s">
        <v>222</v>
      </c>
      <c r="C89" s="189">
        <v>473</v>
      </c>
      <c r="D89" s="189">
        <v>473</v>
      </c>
      <c r="E89" s="189">
        <f t="shared" si="4"/>
        <v>0</v>
      </c>
      <c r="F89" s="209">
        <f t="shared" si="5"/>
        <v>0</v>
      </c>
      <c r="G89" s="31"/>
    </row>
    <row r="90" spans="1:7" ht="12.75" customHeight="1">
      <c r="A90" s="189">
        <v>13</v>
      </c>
      <c r="B90" s="258" t="s">
        <v>223</v>
      </c>
      <c r="C90" s="189">
        <v>1124</v>
      </c>
      <c r="D90" s="189">
        <v>1124</v>
      </c>
      <c r="E90" s="189">
        <f t="shared" si="4"/>
        <v>0</v>
      </c>
      <c r="F90" s="209">
        <f t="shared" si="5"/>
        <v>0</v>
      </c>
      <c r="G90" s="31"/>
    </row>
    <row r="91" spans="1:7" ht="12.75" customHeight="1">
      <c r="A91" s="189">
        <v>14</v>
      </c>
      <c r="B91" s="258" t="s">
        <v>224</v>
      </c>
      <c r="C91" s="189">
        <v>812</v>
      </c>
      <c r="D91" s="189">
        <v>812</v>
      </c>
      <c r="E91" s="189">
        <f t="shared" si="4"/>
        <v>0</v>
      </c>
      <c r="F91" s="209">
        <f t="shared" si="5"/>
        <v>0</v>
      </c>
      <c r="G91" s="31"/>
    </row>
    <row r="92" spans="1:8" ht="12.75" customHeight="1">
      <c r="A92" s="189">
        <v>15</v>
      </c>
      <c r="B92" s="258" t="s">
        <v>225</v>
      </c>
      <c r="C92" s="189">
        <v>1510</v>
      </c>
      <c r="D92" s="189">
        <v>1510</v>
      </c>
      <c r="E92" s="189">
        <f t="shared" si="4"/>
        <v>0</v>
      </c>
      <c r="F92" s="209">
        <f t="shared" si="5"/>
        <v>0</v>
      </c>
      <c r="G92" s="31"/>
      <c r="H92" s="10" t="s">
        <v>12</v>
      </c>
    </row>
    <row r="93" spans="1:7" ht="12.75" customHeight="1">
      <c r="A93" s="189">
        <v>16</v>
      </c>
      <c r="B93" s="258" t="s">
        <v>226</v>
      </c>
      <c r="C93" s="189">
        <v>1085</v>
      </c>
      <c r="D93" s="189">
        <v>1085</v>
      </c>
      <c r="E93" s="189">
        <f t="shared" si="4"/>
        <v>0</v>
      </c>
      <c r="F93" s="209">
        <f t="shared" si="5"/>
        <v>0</v>
      </c>
      <c r="G93" s="31"/>
    </row>
    <row r="94" spans="1:7" ht="12.75" customHeight="1">
      <c r="A94" s="189">
        <v>17</v>
      </c>
      <c r="B94" s="258" t="s">
        <v>227</v>
      </c>
      <c r="C94" s="189">
        <v>1562</v>
      </c>
      <c r="D94" s="189">
        <v>1484</v>
      </c>
      <c r="E94" s="189">
        <f t="shared" si="4"/>
        <v>78</v>
      </c>
      <c r="F94" s="209">
        <f t="shared" si="5"/>
        <v>0.0499359795134443</v>
      </c>
      <c r="G94" s="31"/>
    </row>
    <row r="95" spans="1:7" ht="12.75" customHeight="1">
      <c r="A95" s="189">
        <v>18</v>
      </c>
      <c r="B95" s="258" t="s">
        <v>228</v>
      </c>
      <c r="C95" s="189">
        <v>1312</v>
      </c>
      <c r="D95" s="189">
        <v>1312</v>
      </c>
      <c r="E95" s="189">
        <f t="shared" si="4"/>
        <v>0</v>
      </c>
      <c r="F95" s="209">
        <f t="shared" si="5"/>
        <v>0</v>
      </c>
      <c r="G95" s="31"/>
    </row>
    <row r="96" spans="1:7" ht="12.75" customHeight="1">
      <c r="A96" s="189">
        <v>19</v>
      </c>
      <c r="B96" s="258" t="s">
        <v>229</v>
      </c>
      <c r="C96" s="189">
        <v>1292</v>
      </c>
      <c r="D96" s="189">
        <v>1292</v>
      </c>
      <c r="E96" s="189">
        <f t="shared" si="4"/>
        <v>0</v>
      </c>
      <c r="F96" s="209">
        <f t="shared" si="5"/>
        <v>0</v>
      </c>
      <c r="G96" s="31"/>
    </row>
    <row r="97" spans="1:7" ht="12.75" customHeight="1">
      <c r="A97" s="189">
        <v>20</v>
      </c>
      <c r="B97" s="258" t="s">
        <v>230</v>
      </c>
      <c r="C97" s="189">
        <v>415</v>
      </c>
      <c r="D97" s="189">
        <v>415</v>
      </c>
      <c r="E97" s="189">
        <f t="shared" si="4"/>
        <v>0</v>
      </c>
      <c r="F97" s="209">
        <f t="shared" si="5"/>
        <v>0</v>
      </c>
      <c r="G97" s="31"/>
    </row>
    <row r="98" spans="1:7" ht="12.75" customHeight="1">
      <c r="A98" s="189">
        <v>21</v>
      </c>
      <c r="B98" s="258" t="s">
        <v>231</v>
      </c>
      <c r="C98" s="189">
        <v>1470</v>
      </c>
      <c r="D98" s="189">
        <v>1470</v>
      </c>
      <c r="E98" s="189">
        <f t="shared" si="4"/>
        <v>0</v>
      </c>
      <c r="F98" s="209">
        <f t="shared" si="5"/>
        <v>0</v>
      </c>
      <c r="G98" s="31"/>
    </row>
    <row r="99" spans="1:7" ht="12.75" customHeight="1">
      <c r="A99" s="189">
        <v>22</v>
      </c>
      <c r="B99" s="258" t="s">
        <v>232</v>
      </c>
      <c r="C99" s="189">
        <v>786</v>
      </c>
      <c r="D99" s="189">
        <v>786</v>
      </c>
      <c r="E99" s="189">
        <f t="shared" si="4"/>
        <v>0</v>
      </c>
      <c r="F99" s="209">
        <f t="shared" si="5"/>
        <v>0</v>
      </c>
      <c r="G99" s="31"/>
    </row>
    <row r="100" spans="1:7" ht="12.75" customHeight="1">
      <c r="A100" s="189">
        <v>23</v>
      </c>
      <c r="B100" s="258" t="s">
        <v>233</v>
      </c>
      <c r="C100" s="189">
        <v>828</v>
      </c>
      <c r="D100" s="189">
        <v>828</v>
      </c>
      <c r="E100" s="189">
        <f t="shared" si="4"/>
        <v>0</v>
      </c>
      <c r="F100" s="209">
        <f t="shared" si="5"/>
        <v>0</v>
      </c>
      <c r="G100" s="31"/>
    </row>
    <row r="101" spans="1:7" ht="12.75" customHeight="1">
      <c r="A101" s="189">
        <v>24</v>
      </c>
      <c r="B101" s="258" t="s">
        <v>234</v>
      </c>
      <c r="C101" s="189">
        <v>2030</v>
      </c>
      <c r="D101" s="189">
        <v>2030</v>
      </c>
      <c r="E101" s="189">
        <f t="shared" si="4"/>
        <v>0</v>
      </c>
      <c r="F101" s="209">
        <f t="shared" si="5"/>
        <v>0</v>
      </c>
      <c r="G101" s="31"/>
    </row>
    <row r="102" spans="1:7" ht="12.75" customHeight="1">
      <c r="A102" s="189">
        <v>25</v>
      </c>
      <c r="B102" s="258" t="s">
        <v>235</v>
      </c>
      <c r="C102" s="189">
        <v>1015</v>
      </c>
      <c r="D102" s="189">
        <v>1015</v>
      </c>
      <c r="E102" s="189">
        <f t="shared" si="4"/>
        <v>0</v>
      </c>
      <c r="F102" s="209">
        <f t="shared" si="5"/>
        <v>0</v>
      </c>
      <c r="G102" s="31"/>
    </row>
    <row r="103" spans="1:7" ht="12.75" customHeight="1">
      <c r="A103" s="189">
        <v>26</v>
      </c>
      <c r="B103" s="258" t="s">
        <v>236</v>
      </c>
      <c r="C103" s="189">
        <v>1190</v>
      </c>
      <c r="D103" s="189">
        <v>1190</v>
      </c>
      <c r="E103" s="189">
        <f t="shared" si="4"/>
        <v>0</v>
      </c>
      <c r="F103" s="209">
        <f t="shared" si="5"/>
        <v>0</v>
      </c>
      <c r="G103" s="31"/>
    </row>
    <row r="104" spans="1:7" ht="12.75" customHeight="1">
      <c r="A104" s="189">
        <v>27</v>
      </c>
      <c r="B104" s="258" t="s">
        <v>237</v>
      </c>
      <c r="C104" s="189">
        <v>1083</v>
      </c>
      <c r="D104" s="189">
        <v>1083</v>
      </c>
      <c r="E104" s="189">
        <f t="shared" si="4"/>
        <v>0</v>
      </c>
      <c r="F104" s="209">
        <f t="shared" si="5"/>
        <v>0</v>
      </c>
      <c r="G104" s="31"/>
    </row>
    <row r="105" spans="1:7" ht="12.75" customHeight="1">
      <c r="A105" s="189">
        <v>28</v>
      </c>
      <c r="B105" s="258" t="s">
        <v>238</v>
      </c>
      <c r="C105" s="189">
        <v>1264</v>
      </c>
      <c r="D105" s="189">
        <v>1264</v>
      </c>
      <c r="E105" s="189">
        <f t="shared" si="4"/>
        <v>0</v>
      </c>
      <c r="F105" s="209">
        <f t="shared" si="5"/>
        <v>0</v>
      </c>
      <c r="G105" s="31"/>
    </row>
    <row r="106" spans="1:7" ht="12.75" customHeight="1">
      <c r="A106" s="189">
        <v>29</v>
      </c>
      <c r="B106" s="258" t="s">
        <v>239</v>
      </c>
      <c r="C106" s="189">
        <v>645</v>
      </c>
      <c r="D106" s="189">
        <v>645</v>
      </c>
      <c r="E106" s="189">
        <f t="shared" si="4"/>
        <v>0</v>
      </c>
      <c r="F106" s="209">
        <f t="shared" si="5"/>
        <v>0</v>
      </c>
      <c r="G106" s="31"/>
    </row>
    <row r="107" spans="1:7" ht="12.75" customHeight="1">
      <c r="A107" s="189">
        <v>30</v>
      </c>
      <c r="B107" s="258" t="s">
        <v>240</v>
      </c>
      <c r="C107" s="189">
        <v>1530</v>
      </c>
      <c r="D107" s="189">
        <v>1530</v>
      </c>
      <c r="E107" s="189">
        <f t="shared" si="4"/>
        <v>0</v>
      </c>
      <c r="F107" s="209">
        <f t="shared" si="5"/>
        <v>0</v>
      </c>
      <c r="G107" s="31"/>
    </row>
    <row r="108" spans="1:7" ht="12.75" customHeight="1">
      <c r="A108" s="189">
        <v>31</v>
      </c>
      <c r="B108" s="258" t="s">
        <v>241</v>
      </c>
      <c r="C108" s="189">
        <v>1270</v>
      </c>
      <c r="D108" s="189">
        <v>1270</v>
      </c>
      <c r="E108" s="189">
        <f t="shared" si="4"/>
        <v>0</v>
      </c>
      <c r="F108" s="209">
        <f t="shared" si="5"/>
        <v>0</v>
      </c>
      <c r="G108" s="31"/>
    </row>
    <row r="109" spans="1:7" ht="12.75" customHeight="1">
      <c r="A109" s="189">
        <v>32</v>
      </c>
      <c r="B109" s="258" t="s">
        <v>242</v>
      </c>
      <c r="C109" s="189">
        <v>697</v>
      </c>
      <c r="D109" s="189">
        <v>697</v>
      </c>
      <c r="E109" s="189">
        <f t="shared" si="4"/>
        <v>0</v>
      </c>
      <c r="F109" s="209">
        <f t="shared" si="5"/>
        <v>0</v>
      </c>
      <c r="G109" s="31"/>
    </row>
    <row r="110" spans="1:7" ht="12.75" customHeight="1">
      <c r="A110" s="189">
        <v>33</v>
      </c>
      <c r="B110" s="258" t="s">
        <v>243</v>
      </c>
      <c r="C110" s="189">
        <v>489</v>
      </c>
      <c r="D110" s="189">
        <v>489</v>
      </c>
      <c r="E110" s="189">
        <f t="shared" si="4"/>
        <v>0</v>
      </c>
      <c r="F110" s="209">
        <f t="shared" si="5"/>
        <v>0</v>
      </c>
      <c r="G110" s="31"/>
    </row>
    <row r="111" spans="1:7" ht="12.75" customHeight="1">
      <c r="A111" s="189">
        <v>34</v>
      </c>
      <c r="B111" s="258" t="s">
        <v>244</v>
      </c>
      <c r="C111" s="189">
        <v>529</v>
      </c>
      <c r="D111" s="189">
        <v>529</v>
      </c>
      <c r="E111" s="189">
        <f t="shared" si="4"/>
        <v>0</v>
      </c>
      <c r="F111" s="209">
        <f t="shared" si="5"/>
        <v>0</v>
      </c>
      <c r="G111" s="31"/>
    </row>
    <row r="112" spans="1:7" ht="12.75" customHeight="1">
      <c r="A112" s="189">
        <v>35</v>
      </c>
      <c r="B112" s="258" t="s">
        <v>245</v>
      </c>
      <c r="C112" s="189">
        <v>1184</v>
      </c>
      <c r="D112" s="189">
        <v>1184</v>
      </c>
      <c r="E112" s="189">
        <f t="shared" si="4"/>
        <v>0</v>
      </c>
      <c r="F112" s="209">
        <f t="shared" si="5"/>
        <v>0</v>
      </c>
      <c r="G112" s="31"/>
    </row>
    <row r="113" spans="1:7" ht="12.75" customHeight="1">
      <c r="A113" s="255"/>
      <c r="B113" s="256" t="s">
        <v>27</v>
      </c>
      <c r="C113" s="219">
        <v>34972</v>
      </c>
      <c r="D113" s="219">
        <v>34894</v>
      </c>
      <c r="E113" s="219">
        <f t="shared" si="4"/>
        <v>78</v>
      </c>
      <c r="F113" s="257">
        <f t="shared" si="5"/>
        <v>0.002230355713141942</v>
      </c>
      <c r="G113" s="31"/>
    </row>
    <row r="114" spans="1:7" ht="12.75" customHeight="1">
      <c r="A114" s="40"/>
      <c r="B114" s="2"/>
      <c r="C114" s="37"/>
      <c r="D114" s="37"/>
      <c r="E114" s="41"/>
      <c r="F114" s="42"/>
      <c r="G114" s="31"/>
    </row>
    <row r="115" spans="1:7" ht="12.75" customHeight="1">
      <c r="A115" s="40"/>
      <c r="B115" s="2"/>
      <c r="C115" s="37"/>
      <c r="D115" s="37"/>
      <c r="E115" s="41"/>
      <c r="F115" s="42"/>
      <c r="G115" s="31"/>
    </row>
    <row r="116" spans="1:8" ht="12.75" customHeight="1">
      <c r="A116" s="303" t="s">
        <v>144</v>
      </c>
      <c r="B116" s="303"/>
      <c r="C116" s="303"/>
      <c r="D116" s="303"/>
      <c r="E116" s="303"/>
      <c r="F116" s="303"/>
      <c r="G116" s="303"/>
      <c r="H116" s="303"/>
    </row>
    <row r="117" spans="1:7" ht="45.75" customHeight="1">
      <c r="A117" s="16" t="s">
        <v>20</v>
      </c>
      <c r="B117" s="16" t="s">
        <v>21</v>
      </c>
      <c r="C117" s="16" t="s">
        <v>22</v>
      </c>
      <c r="D117" s="16" t="s">
        <v>23</v>
      </c>
      <c r="E117" s="29" t="s">
        <v>24</v>
      </c>
      <c r="F117" s="16" t="s">
        <v>25</v>
      </c>
      <c r="G117" s="31"/>
    </row>
    <row r="118" spans="1:7" ht="15" customHeight="1">
      <c r="A118" s="16">
        <v>1</v>
      </c>
      <c r="B118" s="16">
        <v>2</v>
      </c>
      <c r="C118" s="16">
        <v>3</v>
      </c>
      <c r="D118" s="16">
        <v>4</v>
      </c>
      <c r="E118" s="16" t="s">
        <v>26</v>
      </c>
      <c r="F118" s="16">
        <v>6</v>
      </c>
      <c r="G118" s="31"/>
    </row>
    <row r="119" spans="1:7" ht="12.75" customHeight="1">
      <c r="A119" s="18">
        <v>1</v>
      </c>
      <c r="B119" s="206" t="s">
        <v>211</v>
      </c>
      <c r="C119" s="18">
        <v>194</v>
      </c>
      <c r="D119" s="18">
        <v>194</v>
      </c>
      <c r="E119" s="189">
        <f>C119-D119</f>
        <v>0</v>
      </c>
      <c r="F119" s="139">
        <f>E119/C119</f>
        <v>0</v>
      </c>
      <c r="G119" s="31"/>
    </row>
    <row r="120" spans="1:7" ht="12.75" customHeight="1">
      <c r="A120" s="18">
        <v>2</v>
      </c>
      <c r="B120" s="206" t="s">
        <v>212</v>
      </c>
      <c r="C120" s="18">
        <v>111</v>
      </c>
      <c r="D120" s="18">
        <v>111</v>
      </c>
      <c r="E120" s="189">
        <f aca="true" t="shared" si="6" ref="E120:E135">C120-D120</f>
        <v>0</v>
      </c>
      <c r="F120" s="139">
        <f aca="true" t="shared" si="7" ref="F120:F135">E120/C120</f>
        <v>0</v>
      </c>
      <c r="G120" s="31"/>
    </row>
    <row r="121" spans="1:7" ht="12.75" customHeight="1">
      <c r="A121" s="18">
        <v>3</v>
      </c>
      <c r="B121" s="206" t="s">
        <v>213</v>
      </c>
      <c r="C121" s="18">
        <v>177</v>
      </c>
      <c r="D121" s="18">
        <v>177</v>
      </c>
      <c r="E121" s="189">
        <f t="shared" si="6"/>
        <v>0</v>
      </c>
      <c r="F121" s="139">
        <f t="shared" si="7"/>
        <v>0</v>
      </c>
      <c r="G121" s="31"/>
    </row>
    <row r="122" spans="1:7" ht="12.75" customHeight="1">
      <c r="A122" s="18">
        <v>4</v>
      </c>
      <c r="B122" s="206" t="s">
        <v>214</v>
      </c>
      <c r="C122" s="18">
        <v>233</v>
      </c>
      <c r="D122" s="18">
        <v>233</v>
      </c>
      <c r="E122" s="189">
        <f t="shared" si="6"/>
        <v>0</v>
      </c>
      <c r="F122" s="139">
        <f t="shared" si="7"/>
        <v>0</v>
      </c>
      <c r="G122" s="31"/>
    </row>
    <row r="123" spans="1:7" ht="12.75" customHeight="1">
      <c r="A123" s="18">
        <v>5</v>
      </c>
      <c r="B123" s="206" t="s">
        <v>215</v>
      </c>
      <c r="C123" s="18">
        <v>146</v>
      </c>
      <c r="D123" s="18">
        <v>146</v>
      </c>
      <c r="E123" s="189">
        <f t="shared" si="6"/>
        <v>0</v>
      </c>
      <c r="F123" s="139">
        <f t="shared" si="7"/>
        <v>0</v>
      </c>
      <c r="G123" s="31"/>
    </row>
    <row r="124" spans="1:7" ht="12.75" customHeight="1">
      <c r="A124" s="18">
        <v>6</v>
      </c>
      <c r="B124" s="206" t="s">
        <v>216</v>
      </c>
      <c r="C124" s="18">
        <v>61</v>
      </c>
      <c r="D124" s="18">
        <v>61</v>
      </c>
      <c r="E124" s="189">
        <f t="shared" si="6"/>
        <v>0</v>
      </c>
      <c r="F124" s="139">
        <f t="shared" si="7"/>
        <v>0</v>
      </c>
      <c r="G124" s="31"/>
    </row>
    <row r="125" spans="1:7" ht="12.75" customHeight="1">
      <c r="A125" s="18">
        <v>7</v>
      </c>
      <c r="B125" s="206" t="s">
        <v>217</v>
      </c>
      <c r="C125" s="18">
        <v>110</v>
      </c>
      <c r="D125" s="18">
        <v>110</v>
      </c>
      <c r="E125" s="189">
        <f t="shared" si="6"/>
        <v>0</v>
      </c>
      <c r="F125" s="139">
        <f t="shared" si="7"/>
        <v>0</v>
      </c>
      <c r="G125" s="31"/>
    </row>
    <row r="126" spans="1:7" ht="12.75" customHeight="1">
      <c r="A126" s="18">
        <v>8</v>
      </c>
      <c r="B126" s="206" t="s">
        <v>218</v>
      </c>
      <c r="C126" s="18">
        <v>126</v>
      </c>
      <c r="D126" s="18">
        <v>126</v>
      </c>
      <c r="E126" s="189">
        <f t="shared" si="6"/>
        <v>0</v>
      </c>
      <c r="F126" s="139">
        <f t="shared" si="7"/>
        <v>0</v>
      </c>
      <c r="G126" s="31"/>
    </row>
    <row r="127" spans="1:7" ht="12.75" customHeight="1">
      <c r="A127" s="18">
        <v>9</v>
      </c>
      <c r="B127" s="206" t="s">
        <v>219</v>
      </c>
      <c r="C127" s="18">
        <v>26</v>
      </c>
      <c r="D127" s="18">
        <v>26</v>
      </c>
      <c r="E127" s="189">
        <f t="shared" si="6"/>
        <v>0</v>
      </c>
      <c r="F127" s="139">
        <f t="shared" si="7"/>
        <v>0</v>
      </c>
      <c r="G127" s="31"/>
    </row>
    <row r="128" spans="1:7" ht="12.75" customHeight="1">
      <c r="A128" s="18">
        <v>10</v>
      </c>
      <c r="B128" s="206" t="s">
        <v>220</v>
      </c>
      <c r="C128" s="18">
        <v>91</v>
      </c>
      <c r="D128" s="18">
        <v>91</v>
      </c>
      <c r="E128" s="189">
        <f t="shared" si="6"/>
        <v>0</v>
      </c>
      <c r="F128" s="139">
        <f t="shared" si="7"/>
        <v>0</v>
      </c>
      <c r="G128" s="31"/>
    </row>
    <row r="129" spans="1:7" ht="12.75" customHeight="1">
      <c r="A129" s="18">
        <v>11</v>
      </c>
      <c r="B129" s="206" t="s">
        <v>221</v>
      </c>
      <c r="C129" s="18">
        <v>94</v>
      </c>
      <c r="D129" s="18">
        <v>94</v>
      </c>
      <c r="E129" s="189">
        <f t="shared" si="6"/>
        <v>0</v>
      </c>
      <c r="F129" s="139">
        <f t="shared" si="7"/>
        <v>0</v>
      </c>
      <c r="G129" s="31"/>
    </row>
    <row r="130" spans="1:7" ht="12.75" customHeight="1">
      <c r="A130" s="18">
        <v>12</v>
      </c>
      <c r="B130" s="206" t="s">
        <v>222</v>
      </c>
      <c r="C130" s="18">
        <v>33</v>
      </c>
      <c r="D130" s="18">
        <v>33</v>
      </c>
      <c r="E130" s="189">
        <f t="shared" si="6"/>
        <v>0</v>
      </c>
      <c r="F130" s="139">
        <f t="shared" si="7"/>
        <v>0</v>
      </c>
      <c r="G130" s="31"/>
    </row>
    <row r="131" spans="1:7" ht="12.75" customHeight="1">
      <c r="A131" s="18">
        <v>13</v>
      </c>
      <c r="B131" s="206" t="s">
        <v>223</v>
      </c>
      <c r="C131" s="18">
        <v>84</v>
      </c>
      <c r="D131" s="18">
        <v>84</v>
      </c>
      <c r="E131" s="189">
        <f t="shared" si="6"/>
        <v>0</v>
      </c>
      <c r="F131" s="139">
        <f t="shared" si="7"/>
        <v>0</v>
      </c>
      <c r="G131" s="31"/>
    </row>
    <row r="132" spans="1:7" ht="12.75" customHeight="1">
      <c r="A132" s="18">
        <v>14</v>
      </c>
      <c r="B132" s="206" t="s">
        <v>224</v>
      </c>
      <c r="C132" s="18">
        <v>77</v>
      </c>
      <c r="D132" s="18">
        <v>77</v>
      </c>
      <c r="E132" s="189">
        <f t="shared" si="6"/>
        <v>0</v>
      </c>
      <c r="F132" s="139">
        <f t="shared" si="7"/>
        <v>0</v>
      </c>
      <c r="G132" s="31"/>
    </row>
    <row r="133" spans="1:7" ht="12.75" customHeight="1">
      <c r="A133" s="18">
        <v>15</v>
      </c>
      <c r="B133" s="206" t="s">
        <v>225</v>
      </c>
      <c r="C133" s="18">
        <v>328</v>
      </c>
      <c r="D133" s="18">
        <v>328</v>
      </c>
      <c r="E133" s="189">
        <f t="shared" si="6"/>
        <v>0</v>
      </c>
      <c r="F133" s="139">
        <f t="shared" si="7"/>
        <v>0</v>
      </c>
      <c r="G133" s="31"/>
    </row>
    <row r="134" spans="1:7" ht="12.75" customHeight="1">
      <c r="A134" s="18">
        <v>16</v>
      </c>
      <c r="B134" s="206" t="s">
        <v>226</v>
      </c>
      <c r="C134" s="18">
        <v>195</v>
      </c>
      <c r="D134" s="18">
        <v>195</v>
      </c>
      <c r="E134" s="189">
        <f t="shared" si="6"/>
        <v>0</v>
      </c>
      <c r="F134" s="139">
        <f t="shared" si="7"/>
        <v>0</v>
      </c>
      <c r="G134" s="31"/>
    </row>
    <row r="135" spans="1:7" ht="12.75" customHeight="1">
      <c r="A135" s="18">
        <v>17</v>
      </c>
      <c r="B135" s="206" t="s">
        <v>227</v>
      </c>
      <c r="C135" s="18">
        <v>247</v>
      </c>
      <c r="D135" s="18">
        <v>157</v>
      </c>
      <c r="E135" s="189">
        <f t="shared" si="6"/>
        <v>90</v>
      </c>
      <c r="F135" s="139">
        <f t="shared" si="7"/>
        <v>0.3643724696356275</v>
      </c>
      <c r="G135" s="31"/>
    </row>
    <row r="136" spans="1:7" ht="12.75" customHeight="1">
      <c r="A136" s="18">
        <v>18</v>
      </c>
      <c r="B136" s="206" t="s">
        <v>228</v>
      </c>
      <c r="C136" s="18">
        <v>132</v>
      </c>
      <c r="D136" s="18">
        <v>132</v>
      </c>
      <c r="E136" s="189">
        <f>C136-D136</f>
        <v>0</v>
      </c>
      <c r="F136" s="139">
        <f>E136/C136</f>
        <v>0</v>
      </c>
      <c r="G136" s="31"/>
    </row>
    <row r="137" spans="1:7" ht="12.75" customHeight="1">
      <c r="A137" s="18">
        <v>19</v>
      </c>
      <c r="B137" s="258" t="s">
        <v>229</v>
      </c>
      <c r="C137" s="189">
        <v>113</v>
      </c>
      <c r="D137" s="189">
        <v>113</v>
      </c>
      <c r="E137" s="189">
        <f>C137-D137</f>
        <v>0</v>
      </c>
      <c r="F137" s="209">
        <f>E137/C137</f>
        <v>0</v>
      </c>
      <c r="G137" s="31"/>
    </row>
    <row r="138" spans="1:8" ht="12.75" customHeight="1">
      <c r="A138" s="18">
        <v>20</v>
      </c>
      <c r="B138" s="258" t="s">
        <v>230</v>
      </c>
      <c r="C138" s="189">
        <v>15</v>
      </c>
      <c r="D138" s="189">
        <v>15</v>
      </c>
      <c r="E138" s="189">
        <f>C138-D138</f>
        <v>0</v>
      </c>
      <c r="F138" s="209">
        <f>E138/C138</f>
        <v>0</v>
      </c>
      <c r="G138" s="31"/>
      <c r="H138" s="10" t="s">
        <v>12</v>
      </c>
    </row>
    <row r="139" spans="1:8" ht="12.75" customHeight="1">
      <c r="A139" s="18">
        <v>21</v>
      </c>
      <c r="B139" s="258" t="s">
        <v>231</v>
      </c>
      <c r="C139" s="189">
        <v>188</v>
      </c>
      <c r="D139" s="189">
        <v>188</v>
      </c>
      <c r="E139" s="189">
        <f>C139-D139</f>
        <v>0</v>
      </c>
      <c r="F139" s="139">
        <f>E139/C139</f>
        <v>0</v>
      </c>
      <c r="G139" s="31"/>
      <c r="H139" s="10" t="s">
        <v>12</v>
      </c>
    </row>
    <row r="140" spans="1:7" ht="12.75" customHeight="1">
      <c r="A140" s="18">
        <v>22</v>
      </c>
      <c r="B140" s="258" t="s">
        <v>232</v>
      </c>
      <c r="C140" s="189">
        <v>145</v>
      </c>
      <c r="D140" s="189">
        <v>145</v>
      </c>
      <c r="E140" s="189">
        <f aca="true" t="shared" si="8" ref="E140:E150">C140-D140</f>
        <v>0</v>
      </c>
      <c r="F140" s="209">
        <f aca="true" t="shared" si="9" ref="F140:F150">E140/C140</f>
        <v>0</v>
      </c>
      <c r="G140" s="31"/>
    </row>
    <row r="141" spans="1:7" ht="12.75" customHeight="1">
      <c r="A141" s="18">
        <v>23</v>
      </c>
      <c r="B141" s="258" t="s">
        <v>233</v>
      </c>
      <c r="C141" s="189">
        <v>98</v>
      </c>
      <c r="D141" s="189">
        <v>98</v>
      </c>
      <c r="E141" s="189">
        <f t="shared" si="8"/>
        <v>0</v>
      </c>
      <c r="F141" s="209">
        <f t="shared" si="9"/>
        <v>0</v>
      </c>
      <c r="G141" s="31"/>
    </row>
    <row r="142" spans="1:7" ht="12.75" customHeight="1">
      <c r="A142" s="18">
        <v>24</v>
      </c>
      <c r="B142" s="258" t="s">
        <v>234</v>
      </c>
      <c r="C142" s="189">
        <v>284</v>
      </c>
      <c r="D142" s="189">
        <v>284</v>
      </c>
      <c r="E142" s="189">
        <f t="shared" si="8"/>
        <v>0</v>
      </c>
      <c r="F142" s="139">
        <f t="shared" si="9"/>
        <v>0</v>
      </c>
      <c r="G142" s="31"/>
    </row>
    <row r="143" spans="1:7" ht="12.75" customHeight="1">
      <c r="A143" s="18">
        <v>25</v>
      </c>
      <c r="B143" s="258" t="s">
        <v>235</v>
      </c>
      <c r="C143" s="189">
        <v>72</v>
      </c>
      <c r="D143" s="189">
        <v>72</v>
      </c>
      <c r="E143" s="189">
        <f t="shared" si="8"/>
        <v>0</v>
      </c>
      <c r="F143" s="209">
        <f t="shared" si="9"/>
        <v>0</v>
      </c>
      <c r="G143" s="31"/>
    </row>
    <row r="144" spans="1:7" ht="12.75" customHeight="1">
      <c r="A144" s="18">
        <v>26</v>
      </c>
      <c r="B144" s="258" t="s">
        <v>236</v>
      </c>
      <c r="C144" s="189">
        <v>157</v>
      </c>
      <c r="D144" s="189">
        <v>157</v>
      </c>
      <c r="E144" s="189">
        <f t="shared" si="8"/>
        <v>0</v>
      </c>
      <c r="F144" s="209">
        <f t="shared" si="9"/>
        <v>0</v>
      </c>
      <c r="G144" s="31"/>
    </row>
    <row r="145" spans="1:7" ht="12.75" customHeight="1">
      <c r="A145" s="18">
        <v>27</v>
      </c>
      <c r="B145" s="258" t="s">
        <v>237</v>
      </c>
      <c r="C145" s="189">
        <v>126</v>
      </c>
      <c r="D145" s="189">
        <v>126</v>
      </c>
      <c r="E145" s="189">
        <f t="shared" si="8"/>
        <v>0</v>
      </c>
      <c r="F145" s="139">
        <f t="shared" si="9"/>
        <v>0</v>
      </c>
      <c r="G145" s="31"/>
    </row>
    <row r="146" spans="1:7" ht="12.75" customHeight="1">
      <c r="A146" s="18">
        <v>28</v>
      </c>
      <c r="B146" s="258" t="s">
        <v>238</v>
      </c>
      <c r="C146" s="189">
        <v>191</v>
      </c>
      <c r="D146" s="189">
        <v>191</v>
      </c>
      <c r="E146" s="189">
        <f t="shared" si="8"/>
        <v>0</v>
      </c>
      <c r="F146" s="209">
        <f t="shared" si="9"/>
        <v>0</v>
      </c>
      <c r="G146" s="31"/>
    </row>
    <row r="147" spans="1:7" ht="12.75" customHeight="1">
      <c r="A147" s="18">
        <v>29</v>
      </c>
      <c r="B147" s="258" t="s">
        <v>239</v>
      </c>
      <c r="C147" s="189">
        <v>69</v>
      </c>
      <c r="D147" s="189">
        <v>69</v>
      </c>
      <c r="E147" s="189">
        <f t="shared" si="8"/>
        <v>0</v>
      </c>
      <c r="F147" s="209">
        <f t="shared" si="9"/>
        <v>0</v>
      </c>
      <c r="G147" s="31"/>
    </row>
    <row r="148" spans="1:7" ht="12.75" customHeight="1">
      <c r="A148" s="18">
        <v>30</v>
      </c>
      <c r="B148" s="258" t="s">
        <v>240</v>
      </c>
      <c r="C148" s="189">
        <v>405</v>
      </c>
      <c r="D148" s="189">
        <v>405</v>
      </c>
      <c r="E148" s="189">
        <f t="shared" si="8"/>
        <v>0</v>
      </c>
      <c r="F148" s="139">
        <f t="shared" si="9"/>
        <v>0</v>
      </c>
      <c r="G148" s="31"/>
    </row>
    <row r="149" spans="1:7" ht="12.75" customHeight="1">
      <c r="A149" s="18">
        <v>31</v>
      </c>
      <c r="B149" s="258" t="s">
        <v>241</v>
      </c>
      <c r="C149" s="189">
        <v>237</v>
      </c>
      <c r="D149" s="189">
        <v>237</v>
      </c>
      <c r="E149" s="189">
        <f t="shared" si="8"/>
        <v>0</v>
      </c>
      <c r="F149" s="209">
        <f t="shared" si="9"/>
        <v>0</v>
      </c>
      <c r="G149" s="31"/>
    </row>
    <row r="150" spans="1:7" ht="12.75" customHeight="1">
      <c r="A150" s="18">
        <v>32</v>
      </c>
      <c r="B150" s="258" t="s">
        <v>242</v>
      </c>
      <c r="C150" s="189">
        <v>42</v>
      </c>
      <c r="D150" s="189">
        <v>42</v>
      </c>
      <c r="E150" s="189">
        <f t="shared" si="8"/>
        <v>0</v>
      </c>
      <c r="F150" s="209">
        <f t="shared" si="9"/>
        <v>0</v>
      </c>
      <c r="G150" s="31"/>
    </row>
    <row r="151" spans="1:7" ht="12.75" customHeight="1">
      <c r="A151" s="18">
        <v>33</v>
      </c>
      <c r="B151" s="258" t="s">
        <v>243</v>
      </c>
      <c r="C151" s="189">
        <v>53</v>
      </c>
      <c r="D151" s="189">
        <v>53</v>
      </c>
      <c r="E151" s="189">
        <f>C151-D151</f>
        <v>0</v>
      </c>
      <c r="F151" s="209">
        <f>E151/C151</f>
        <v>0</v>
      </c>
      <c r="G151" s="31"/>
    </row>
    <row r="152" spans="1:7" ht="12.75" customHeight="1">
      <c r="A152" s="18">
        <v>34</v>
      </c>
      <c r="B152" s="258" t="s">
        <v>244</v>
      </c>
      <c r="C152" s="189">
        <v>62</v>
      </c>
      <c r="D152" s="189">
        <v>62</v>
      </c>
      <c r="E152" s="189">
        <f>C152-D152</f>
        <v>0</v>
      </c>
      <c r="F152" s="209">
        <f>E152/C152</f>
        <v>0</v>
      </c>
      <c r="G152" s="31"/>
    </row>
    <row r="153" spans="1:7" ht="12.75" customHeight="1">
      <c r="A153" s="18">
        <v>35</v>
      </c>
      <c r="B153" s="258" t="s">
        <v>245</v>
      </c>
      <c r="C153" s="189">
        <v>218</v>
      </c>
      <c r="D153" s="189">
        <v>218</v>
      </c>
      <c r="E153" s="189">
        <f>C153-D153</f>
        <v>0</v>
      </c>
      <c r="F153" s="209">
        <f>E153/C153</f>
        <v>0</v>
      </c>
      <c r="G153" s="31"/>
    </row>
    <row r="154" spans="1:7" ht="17.25" customHeight="1">
      <c r="A154" s="34"/>
      <c r="B154" s="1" t="s">
        <v>27</v>
      </c>
      <c r="C154" s="43">
        <v>4940</v>
      </c>
      <c r="D154" s="43">
        <v>4850</v>
      </c>
      <c r="E154" s="219">
        <f>C154-D154</f>
        <v>90</v>
      </c>
      <c r="F154" s="138">
        <f>E154/C154</f>
        <v>0.018218623481781375</v>
      </c>
      <c r="G154" s="31"/>
    </row>
    <row r="155" spans="1:7" ht="12.75" customHeight="1">
      <c r="A155" s="40"/>
      <c r="B155" s="2"/>
      <c r="C155" s="37"/>
      <c r="D155" s="37"/>
      <c r="E155" s="41"/>
      <c r="F155" s="42"/>
      <c r="G155" s="31"/>
    </row>
    <row r="156" spans="1:7" ht="12.75" customHeight="1">
      <c r="A156" s="40"/>
      <c r="B156" s="2"/>
      <c r="C156" s="37"/>
      <c r="D156" s="37"/>
      <c r="E156" s="41"/>
      <c r="F156" s="42"/>
      <c r="G156" s="31"/>
    </row>
    <row r="157" spans="1:7" ht="12.75" customHeight="1">
      <c r="A157" s="304" t="s">
        <v>145</v>
      </c>
      <c r="B157" s="304"/>
      <c r="C157" s="304"/>
      <c r="D157" s="304"/>
      <c r="E157" s="304"/>
      <c r="F157" s="304"/>
      <c r="G157" s="304"/>
    </row>
    <row r="158" spans="1:7" ht="64.5" customHeight="1">
      <c r="A158" s="16" t="s">
        <v>20</v>
      </c>
      <c r="B158" s="16" t="s">
        <v>21</v>
      </c>
      <c r="C158" s="16" t="s">
        <v>147</v>
      </c>
      <c r="D158" s="131" t="s">
        <v>99</v>
      </c>
      <c r="E158" s="29" t="s">
        <v>6</v>
      </c>
      <c r="F158" s="16" t="s">
        <v>28</v>
      </c>
      <c r="G158" s="31"/>
    </row>
    <row r="159" spans="1:7" ht="12.75" customHeight="1">
      <c r="A159" s="16">
        <v>1</v>
      </c>
      <c r="B159" s="16">
        <v>2</v>
      </c>
      <c r="C159" s="16">
        <v>3</v>
      </c>
      <c r="D159" s="16">
        <v>4</v>
      </c>
      <c r="E159" s="16" t="s">
        <v>29</v>
      </c>
      <c r="F159" s="16">
        <v>6</v>
      </c>
      <c r="G159" s="31"/>
    </row>
    <row r="160" spans="1:8" ht="12.75" customHeight="1">
      <c r="A160" s="189">
        <v>1</v>
      </c>
      <c r="B160" s="258" t="s">
        <v>211</v>
      </c>
      <c r="C160" s="189">
        <v>312306</v>
      </c>
      <c r="D160" s="259">
        <v>279285.4414414414</v>
      </c>
      <c r="E160" s="259">
        <f aca="true" t="shared" si="10" ref="E160:E195">D160-C160</f>
        <v>-33020.55855855858</v>
      </c>
      <c r="F160" s="209">
        <f aca="true" t="shared" si="11" ref="F160:F195">E160/C160</f>
        <v>-0.10573142545631073</v>
      </c>
      <c r="G160" s="260"/>
      <c r="H160" s="191"/>
    </row>
    <row r="161" spans="1:8" ht="12.75" customHeight="1">
      <c r="A161" s="189">
        <v>2</v>
      </c>
      <c r="B161" s="258" t="s">
        <v>212</v>
      </c>
      <c r="C161" s="189">
        <v>95702</v>
      </c>
      <c r="D161" s="259">
        <v>75345.67572072073</v>
      </c>
      <c r="E161" s="259">
        <f t="shared" si="10"/>
        <v>-20356.324279279273</v>
      </c>
      <c r="F161" s="209">
        <f t="shared" si="11"/>
        <v>-0.2127053173317096</v>
      </c>
      <c r="G161" s="260"/>
      <c r="H161" s="191"/>
    </row>
    <row r="162" spans="1:8" ht="12.75" customHeight="1">
      <c r="A162" s="189">
        <v>3</v>
      </c>
      <c r="B162" s="258" t="s">
        <v>213</v>
      </c>
      <c r="C162" s="189">
        <v>158297</v>
      </c>
      <c r="D162" s="259">
        <v>148790.57283783786</v>
      </c>
      <c r="E162" s="259">
        <f t="shared" si="10"/>
        <v>-9506.427162162145</v>
      </c>
      <c r="F162" s="209">
        <f t="shared" si="11"/>
        <v>-0.06005437350146967</v>
      </c>
      <c r="G162" s="260"/>
      <c r="H162" s="191"/>
    </row>
    <row r="163" spans="1:8" ht="12.75" customHeight="1">
      <c r="A163" s="189">
        <v>4</v>
      </c>
      <c r="B163" s="258" t="s">
        <v>214</v>
      </c>
      <c r="C163" s="189">
        <v>301443</v>
      </c>
      <c r="D163" s="259">
        <v>250488</v>
      </c>
      <c r="E163" s="259">
        <f t="shared" si="10"/>
        <v>-50955</v>
      </c>
      <c r="F163" s="209">
        <f t="shared" si="11"/>
        <v>-0.16903693235537068</v>
      </c>
      <c r="G163" s="260"/>
      <c r="H163" s="191"/>
    </row>
    <row r="164" spans="1:8" ht="12.75" customHeight="1">
      <c r="A164" s="189">
        <v>5</v>
      </c>
      <c r="B164" s="258" t="s">
        <v>215</v>
      </c>
      <c r="C164" s="189">
        <v>240531</v>
      </c>
      <c r="D164" s="259">
        <v>197339.27477477476</v>
      </c>
      <c r="E164" s="259">
        <f t="shared" si="10"/>
        <v>-43191.72522522524</v>
      </c>
      <c r="F164" s="209">
        <f t="shared" si="11"/>
        <v>-0.1795682270693808</v>
      </c>
      <c r="G164" s="260"/>
      <c r="H164" s="191"/>
    </row>
    <row r="165" spans="1:8" ht="12.75" customHeight="1">
      <c r="A165" s="189">
        <v>6</v>
      </c>
      <c r="B165" s="258" t="s">
        <v>216</v>
      </c>
      <c r="C165" s="189">
        <v>69136</v>
      </c>
      <c r="D165" s="259">
        <v>64257.10135135135</v>
      </c>
      <c r="E165" s="259">
        <f t="shared" si="10"/>
        <v>-4878.8986486486465</v>
      </c>
      <c r="F165" s="209">
        <f t="shared" si="11"/>
        <v>-0.07056958239771821</v>
      </c>
      <c r="G165" s="260"/>
      <c r="H165" s="191"/>
    </row>
    <row r="166" spans="1:8" ht="12.75" customHeight="1">
      <c r="A166" s="189">
        <v>7</v>
      </c>
      <c r="B166" s="258" t="s">
        <v>217</v>
      </c>
      <c r="C166" s="189">
        <v>176231</v>
      </c>
      <c r="D166" s="259">
        <v>155551.97945945946</v>
      </c>
      <c r="E166" s="259">
        <f t="shared" si="10"/>
        <v>-20679.020540540543</v>
      </c>
      <c r="F166" s="209">
        <f t="shared" si="11"/>
        <v>-0.11734042558086002</v>
      </c>
      <c r="G166" s="260"/>
      <c r="H166" s="191"/>
    </row>
    <row r="167" spans="1:8" ht="12.75" customHeight="1">
      <c r="A167" s="189">
        <v>8</v>
      </c>
      <c r="B167" s="258" t="s">
        <v>218</v>
      </c>
      <c r="C167" s="189">
        <v>109569</v>
      </c>
      <c r="D167" s="259">
        <v>92184.11301801802</v>
      </c>
      <c r="E167" s="259">
        <f t="shared" si="10"/>
        <v>-17384.88698198198</v>
      </c>
      <c r="F167" s="209">
        <f t="shared" si="11"/>
        <v>-0.15866610977541076</v>
      </c>
      <c r="G167" s="260"/>
      <c r="H167" s="191"/>
    </row>
    <row r="168" spans="1:8" ht="12.75" customHeight="1">
      <c r="A168" s="189">
        <v>9</v>
      </c>
      <c r="B168" s="258" t="s">
        <v>219</v>
      </c>
      <c r="C168" s="189">
        <v>173572</v>
      </c>
      <c r="D168" s="259">
        <v>143783.65472727272</v>
      </c>
      <c r="E168" s="259">
        <f t="shared" si="10"/>
        <v>-29788.34527272728</v>
      </c>
      <c r="F168" s="209">
        <f t="shared" si="11"/>
        <v>-0.17161953121890214</v>
      </c>
      <c r="G168" s="260"/>
      <c r="H168" s="191"/>
    </row>
    <row r="169" spans="1:8" ht="12.75" customHeight="1">
      <c r="A169" s="189">
        <v>10</v>
      </c>
      <c r="B169" s="258" t="s">
        <v>220</v>
      </c>
      <c r="C169" s="189">
        <v>64637</v>
      </c>
      <c r="D169" s="259">
        <v>55936.2972972973</v>
      </c>
      <c r="E169" s="259">
        <f t="shared" si="10"/>
        <v>-8700.7027027027</v>
      </c>
      <c r="F169" s="209">
        <f t="shared" si="11"/>
        <v>-0.13460870248778098</v>
      </c>
      <c r="G169" s="260"/>
      <c r="H169" s="191"/>
    </row>
    <row r="170" spans="1:8" ht="12.75" customHeight="1">
      <c r="A170" s="189">
        <v>11</v>
      </c>
      <c r="B170" s="258" t="s">
        <v>221</v>
      </c>
      <c r="C170" s="189">
        <v>74905</v>
      </c>
      <c r="D170" s="259">
        <v>71601.71840909091</v>
      </c>
      <c r="E170" s="259">
        <f t="shared" si="10"/>
        <v>-3303.281590909086</v>
      </c>
      <c r="F170" s="209">
        <f t="shared" si="11"/>
        <v>-0.04409961405659283</v>
      </c>
      <c r="G170" s="260"/>
      <c r="H170" s="191"/>
    </row>
    <row r="171" spans="1:8" ht="12.75" customHeight="1">
      <c r="A171" s="189">
        <v>12</v>
      </c>
      <c r="B171" s="258" t="s">
        <v>222</v>
      </c>
      <c r="C171" s="189">
        <v>101982</v>
      </c>
      <c r="D171" s="259">
        <v>71757.16678733031</v>
      </c>
      <c r="E171" s="259">
        <f t="shared" si="10"/>
        <v>-30224.83321266969</v>
      </c>
      <c r="F171" s="209">
        <f t="shared" si="11"/>
        <v>-0.29637419557048983</v>
      </c>
      <c r="G171" s="260"/>
      <c r="H171" s="191"/>
    </row>
    <row r="172" spans="1:8" ht="12.75" customHeight="1">
      <c r="A172" s="189">
        <v>13</v>
      </c>
      <c r="B172" s="258" t="s">
        <v>223</v>
      </c>
      <c r="C172" s="189">
        <v>329887</v>
      </c>
      <c r="D172" s="259">
        <v>243046.76274774774</v>
      </c>
      <c r="E172" s="259">
        <f t="shared" si="10"/>
        <v>-86840.23725225226</v>
      </c>
      <c r="F172" s="209">
        <f t="shared" si="11"/>
        <v>-0.26324237466845396</v>
      </c>
      <c r="G172" s="260"/>
      <c r="H172" s="191"/>
    </row>
    <row r="173" spans="1:8" ht="12.75" customHeight="1">
      <c r="A173" s="189">
        <v>14</v>
      </c>
      <c r="B173" s="258" t="s">
        <v>224</v>
      </c>
      <c r="C173" s="189">
        <v>160537</v>
      </c>
      <c r="D173" s="259">
        <v>137062.24360730595</v>
      </c>
      <c r="E173" s="259">
        <f t="shared" si="10"/>
        <v>-23474.75639269405</v>
      </c>
      <c r="F173" s="209">
        <f t="shared" si="11"/>
        <v>-0.14622645491502925</v>
      </c>
      <c r="G173" s="260"/>
      <c r="H173" s="191"/>
    </row>
    <row r="174" spans="1:8" ht="12.75" customHeight="1">
      <c r="A174" s="189">
        <v>15</v>
      </c>
      <c r="B174" s="258" t="s">
        <v>225</v>
      </c>
      <c r="C174" s="189">
        <v>237864</v>
      </c>
      <c r="D174" s="259">
        <v>209850.86036036036</v>
      </c>
      <c r="E174" s="259">
        <f t="shared" si="10"/>
        <v>-28013.139639639645</v>
      </c>
      <c r="F174" s="209">
        <f t="shared" si="11"/>
        <v>-0.11776956428732235</v>
      </c>
      <c r="G174" s="260"/>
      <c r="H174" s="191"/>
    </row>
    <row r="175" spans="1:8" ht="12.75" customHeight="1">
      <c r="A175" s="189">
        <v>16</v>
      </c>
      <c r="B175" s="258" t="s">
        <v>226</v>
      </c>
      <c r="C175" s="189">
        <v>201449</v>
      </c>
      <c r="D175" s="259">
        <v>161985.07063063062</v>
      </c>
      <c r="E175" s="259">
        <f t="shared" si="10"/>
        <v>-39463.929369369376</v>
      </c>
      <c r="F175" s="209">
        <f t="shared" si="11"/>
        <v>-0.19590034881964852</v>
      </c>
      <c r="G175" s="260"/>
      <c r="H175" s="191"/>
    </row>
    <row r="176" spans="1:8" ht="12.75" customHeight="1">
      <c r="A176" s="189">
        <v>17</v>
      </c>
      <c r="B176" s="258" t="s">
        <v>227</v>
      </c>
      <c r="C176" s="189">
        <v>366496</v>
      </c>
      <c r="D176" s="259">
        <v>265043.1280630631</v>
      </c>
      <c r="E176" s="259">
        <f t="shared" si="10"/>
        <v>-101452.87193693692</v>
      </c>
      <c r="F176" s="209">
        <f t="shared" si="11"/>
        <v>-0.276818497164872</v>
      </c>
      <c r="G176" s="260"/>
      <c r="H176" s="191"/>
    </row>
    <row r="177" spans="1:8" ht="12.75" customHeight="1">
      <c r="A177" s="189">
        <v>18</v>
      </c>
      <c r="B177" s="258" t="s">
        <v>228</v>
      </c>
      <c r="C177" s="189">
        <v>210330</v>
      </c>
      <c r="D177" s="259">
        <v>182588.02072072073</v>
      </c>
      <c r="E177" s="259">
        <f t="shared" si="10"/>
        <v>-27741.979279279272</v>
      </c>
      <c r="F177" s="209">
        <f t="shared" si="11"/>
        <v>-0.13189739589825167</v>
      </c>
      <c r="G177" s="260"/>
      <c r="H177" s="191"/>
    </row>
    <row r="178" spans="1:8" ht="12.75" customHeight="1">
      <c r="A178" s="189">
        <v>19</v>
      </c>
      <c r="B178" s="258" t="s">
        <v>229</v>
      </c>
      <c r="C178" s="189">
        <v>258286</v>
      </c>
      <c r="D178" s="259">
        <v>217012.0705855856</v>
      </c>
      <c r="E178" s="259">
        <f t="shared" si="10"/>
        <v>-41273.92941441439</v>
      </c>
      <c r="F178" s="209">
        <f t="shared" si="11"/>
        <v>-0.159799328706993</v>
      </c>
      <c r="G178" s="260"/>
      <c r="H178" s="191"/>
    </row>
    <row r="179" spans="1:8" s="223" customFormat="1" ht="12.75" customHeight="1">
      <c r="A179" s="189">
        <v>20</v>
      </c>
      <c r="B179" s="258" t="s">
        <v>230</v>
      </c>
      <c r="C179" s="189">
        <v>123969</v>
      </c>
      <c r="D179" s="259">
        <v>107311.39774774775</v>
      </c>
      <c r="E179" s="259">
        <f t="shared" si="10"/>
        <v>-16657.602252252254</v>
      </c>
      <c r="F179" s="209">
        <f t="shared" si="11"/>
        <v>-0.13436909430786934</v>
      </c>
      <c r="G179" s="260"/>
      <c r="H179" s="191"/>
    </row>
    <row r="180" spans="1:8" ht="12.75" customHeight="1">
      <c r="A180" s="189">
        <v>21</v>
      </c>
      <c r="B180" s="258" t="s">
        <v>231</v>
      </c>
      <c r="C180" s="189">
        <v>435948</v>
      </c>
      <c r="D180" s="259">
        <v>386528.990990991</v>
      </c>
      <c r="E180" s="259">
        <f aca="true" t="shared" si="12" ref="E180:E189">D180-C180</f>
        <v>-49419.009009008994</v>
      </c>
      <c r="F180" s="209">
        <f aca="true" t="shared" si="13" ref="F180:F189">E180/C180</f>
        <v>-0.11335987092269949</v>
      </c>
      <c r="G180" s="260"/>
      <c r="H180" s="191"/>
    </row>
    <row r="181" spans="1:8" ht="12.75" customHeight="1">
      <c r="A181" s="189">
        <v>22</v>
      </c>
      <c r="B181" s="258" t="s">
        <v>232</v>
      </c>
      <c r="C181" s="189">
        <v>114941</v>
      </c>
      <c r="D181" s="259">
        <v>103128.28081818183</v>
      </c>
      <c r="E181" s="259">
        <f t="shared" si="12"/>
        <v>-11812.719181818175</v>
      </c>
      <c r="F181" s="209">
        <f t="shared" si="13"/>
        <v>-0.10277202374973399</v>
      </c>
      <c r="G181" s="260"/>
      <c r="H181" s="191"/>
    </row>
    <row r="182" spans="1:8" ht="12.75" customHeight="1">
      <c r="A182" s="189">
        <v>23</v>
      </c>
      <c r="B182" s="258" t="s">
        <v>233</v>
      </c>
      <c r="C182" s="189">
        <v>159930</v>
      </c>
      <c r="D182" s="259">
        <v>142278.93819819822</v>
      </c>
      <c r="E182" s="259">
        <f t="shared" si="12"/>
        <v>-17651.061801801785</v>
      </c>
      <c r="F182" s="209">
        <f t="shared" si="13"/>
        <v>-0.11036742200838982</v>
      </c>
      <c r="G182" s="260"/>
      <c r="H182" s="191"/>
    </row>
    <row r="183" spans="1:8" ht="12.75" customHeight="1">
      <c r="A183" s="189">
        <v>24</v>
      </c>
      <c r="B183" s="258" t="s">
        <v>234</v>
      </c>
      <c r="C183" s="189">
        <v>463800</v>
      </c>
      <c r="D183" s="259">
        <v>428604.72363636363</v>
      </c>
      <c r="E183" s="259">
        <f t="shared" si="12"/>
        <v>-35195.27636363637</v>
      </c>
      <c r="F183" s="209">
        <f t="shared" si="13"/>
        <v>-0.07588459759300639</v>
      </c>
      <c r="G183" s="260"/>
      <c r="H183" s="191"/>
    </row>
    <row r="184" spans="1:8" ht="12.75" customHeight="1">
      <c r="A184" s="189">
        <v>25</v>
      </c>
      <c r="B184" s="258" t="s">
        <v>235</v>
      </c>
      <c r="C184" s="189">
        <v>119627</v>
      </c>
      <c r="D184" s="259">
        <v>110073.5072972973</v>
      </c>
      <c r="E184" s="259">
        <f t="shared" si="12"/>
        <v>-9553.4927027027</v>
      </c>
      <c r="F184" s="209">
        <f t="shared" si="13"/>
        <v>-0.07986067278041496</v>
      </c>
      <c r="G184" s="260"/>
      <c r="H184" s="191"/>
    </row>
    <row r="185" spans="1:8" ht="12.75" customHeight="1">
      <c r="A185" s="189">
        <v>26</v>
      </c>
      <c r="B185" s="258" t="s">
        <v>236</v>
      </c>
      <c r="C185" s="189">
        <v>83955</v>
      </c>
      <c r="D185" s="259">
        <v>72410</v>
      </c>
      <c r="E185" s="259">
        <f t="shared" si="12"/>
        <v>-11545</v>
      </c>
      <c r="F185" s="209">
        <f t="shared" si="13"/>
        <v>-0.13751414448216306</v>
      </c>
      <c r="G185" s="260"/>
      <c r="H185" s="191"/>
    </row>
    <row r="186" spans="1:8" ht="12.75" customHeight="1">
      <c r="A186" s="189">
        <v>27</v>
      </c>
      <c r="B186" s="258" t="s">
        <v>237</v>
      </c>
      <c r="C186" s="189">
        <v>179756</v>
      </c>
      <c r="D186" s="259">
        <v>165325.8625225225</v>
      </c>
      <c r="E186" s="259">
        <f t="shared" si="12"/>
        <v>-14430.137477477489</v>
      </c>
      <c r="F186" s="209">
        <f t="shared" si="13"/>
        <v>-0.08027624934621092</v>
      </c>
      <c r="G186" s="260"/>
      <c r="H186" s="191"/>
    </row>
    <row r="187" spans="1:8" ht="12.75" customHeight="1">
      <c r="A187" s="189">
        <v>28</v>
      </c>
      <c r="B187" s="258" t="s">
        <v>238</v>
      </c>
      <c r="C187" s="189">
        <v>166101</v>
      </c>
      <c r="D187" s="259">
        <v>163813.53675675674</v>
      </c>
      <c r="E187" s="259">
        <f t="shared" si="12"/>
        <v>-2287.4632432432554</v>
      </c>
      <c r="F187" s="209">
        <f t="shared" si="13"/>
        <v>-0.013771519998333879</v>
      </c>
      <c r="G187" s="260"/>
      <c r="H187" s="191"/>
    </row>
    <row r="188" spans="1:8" ht="12.75" customHeight="1">
      <c r="A188" s="189">
        <v>29</v>
      </c>
      <c r="B188" s="258" t="s">
        <v>239</v>
      </c>
      <c r="C188" s="189">
        <v>39766</v>
      </c>
      <c r="D188" s="259">
        <v>38367.8072246696</v>
      </c>
      <c r="E188" s="259">
        <f t="shared" si="12"/>
        <v>-1398.1927753303971</v>
      </c>
      <c r="F188" s="209">
        <f t="shared" si="13"/>
        <v>-0.035160508357149255</v>
      </c>
      <c r="G188" s="260"/>
      <c r="H188" s="191"/>
    </row>
    <row r="189" spans="1:8" ht="12.75" customHeight="1">
      <c r="A189" s="189">
        <v>30</v>
      </c>
      <c r="B189" s="258" t="s">
        <v>240</v>
      </c>
      <c r="C189" s="189">
        <v>318146</v>
      </c>
      <c r="D189" s="259">
        <v>284520.9063963964</v>
      </c>
      <c r="E189" s="259">
        <f t="shared" si="12"/>
        <v>-33625.0936036036</v>
      </c>
      <c r="F189" s="209">
        <f t="shared" si="13"/>
        <v>-0.10569076337154514</v>
      </c>
      <c r="G189" s="260"/>
      <c r="H189" s="191"/>
    </row>
    <row r="190" spans="1:8" ht="12.75" customHeight="1">
      <c r="A190" s="189">
        <v>31</v>
      </c>
      <c r="B190" s="258" t="s">
        <v>241</v>
      </c>
      <c r="C190" s="189">
        <v>325299</v>
      </c>
      <c r="D190" s="259">
        <v>253873</v>
      </c>
      <c r="E190" s="259">
        <f t="shared" si="10"/>
        <v>-71426</v>
      </c>
      <c r="F190" s="209">
        <f t="shared" si="11"/>
        <v>-0.21957030301353525</v>
      </c>
      <c r="G190" s="260"/>
      <c r="H190" s="191"/>
    </row>
    <row r="191" spans="1:8" ht="12.75" customHeight="1">
      <c r="A191" s="189">
        <v>32</v>
      </c>
      <c r="B191" s="258" t="s">
        <v>242</v>
      </c>
      <c r="C191" s="189">
        <v>164049</v>
      </c>
      <c r="D191" s="259">
        <v>143863.29995454545</v>
      </c>
      <c r="E191" s="259">
        <f t="shared" si="10"/>
        <v>-20185.70004545455</v>
      </c>
      <c r="F191" s="209">
        <f t="shared" si="11"/>
        <v>-0.12304677288770154</v>
      </c>
      <c r="G191" s="260"/>
      <c r="H191" s="191" t="s">
        <v>12</v>
      </c>
    </row>
    <row r="192" spans="1:8" ht="12.75" customHeight="1">
      <c r="A192" s="189">
        <v>33</v>
      </c>
      <c r="B192" s="258" t="s">
        <v>243</v>
      </c>
      <c r="C192" s="189">
        <v>56817</v>
      </c>
      <c r="D192" s="259">
        <v>47210.94554054054</v>
      </c>
      <c r="E192" s="259">
        <f t="shared" si="10"/>
        <v>-9606.054459459461</v>
      </c>
      <c r="F192" s="209">
        <f t="shared" si="11"/>
        <v>-0.1690700751440495</v>
      </c>
      <c r="G192" s="260"/>
      <c r="H192" s="191"/>
    </row>
    <row r="193" spans="1:8" ht="12.75" customHeight="1">
      <c r="A193" s="189">
        <v>34</v>
      </c>
      <c r="B193" s="258" t="s">
        <v>244</v>
      </c>
      <c r="C193" s="189">
        <v>81005</v>
      </c>
      <c r="D193" s="259">
        <v>68112.62145454546</v>
      </c>
      <c r="E193" s="259">
        <f t="shared" si="10"/>
        <v>-12892.378545454543</v>
      </c>
      <c r="F193" s="209">
        <f t="shared" si="11"/>
        <v>-0.15915534282395585</v>
      </c>
      <c r="G193" s="260"/>
      <c r="H193" s="191"/>
    </row>
    <row r="194" spans="1:8" ht="12.75" customHeight="1">
      <c r="A194" s="189">
        <v>35</v>
      </c>
      <c r="B194" s="258" t="s">
        <v>245</v>
      </c>
      <c r="C194" s="189">
        <v>181521</v>
      </c>
      <c r="D194" s="259">
        <v>160737.31725225225</v>
      </c>
      <c r="E194" s="259">
        <f t="shared" si="10"/>
        <v>-20783.68274774775</v>
      </c>
      <c r="F194" s="209">
        <f t="shared" si="11"/>
        <v>-0.11449740111473465</v>
      </c>
      <c r="G194" s="260"/>
      <c r="H194" s="191"/>
    </row>
    <row r="195" spans="1:8" ht="12.75" customHeight="1">
      <c r="A195" s="34"/>
      <c r="B195" s="1" t="s">
        <v>27</v>
      </c>
      <c r="C195" s="16">
        <v>6657790</v>
      </c>
      <c r="D195" s="140">
        <v>5699070.288331019</v>
      </c>
      <c r="E195" s="140">
        <f t="shared" si="10"/>
        <v>-958719.7116689812</v>
      </c>
      <c r="F195" s="138">
        <f t="shared" si="11"/>
        <v>-0.14399969234069881</v>
      </c>
      <c r="G195" s="31"/>
      <c r="H195" s="10" t="s">
        <v>12</v>
      </c>
    </row>
    <row r="196" spans="1:7" ht="12.75" customHeight="1">
      <c r="A196" s="25"/>
      <c r="B196" s="36"/>
      <c r="C196" s="37"/>
      <c r="D196" s="37"/>
      <c r="E196" s="37"/>
      <c r="F196" s="38"/>
      <c r="G196" s="31"/>
    </row>
    <row r="197" spans="1:7" ht="15.75" customHeight="1">
      <c r="A197" s="303" t="s">
        <v>146</v>
      </c>
      <c r="B197" s="303"/>
      <c r="C197" s="303"/>
      <c r="D197" s="303"/>
      <c r="E197" s="303"/>
      <c r="F197" s="303"/>
      <c r="G197" s="31"/>
    </row>
    <row r="198" spans="1:7" ht="75.75" customHeight="1">
      <c r="A198" s="16" t="s">
        <v>20</v>
      </c>
      <c r="B198" s="16" t="s">
        <v>21</v>
      </c>
      <c r="C198" s="16" t="s">
        <v>147</v>
      </c>
      <c r="D198" s="16" t="s">
        <v>99</v>
      </c>
      <c r="E198" s="29" t="s">
        <v>6</v>
      </c>
      <c r="F198" s="16" t="s">
        <v>28</v>
      </c>
      <c r="G198" s="31"/>
    </row>
    <row r="199" spans="1:7" ht="12.75" customHeight="1">
      <c r="A199" s="16">
        <v>1</v>
      </c>
      <c r="B199" s="16">
        <v>2</v>
      </c>
      <c r="C199" s="16">
        <v>3</v>
      </c>
      <c r="D199" s="16">
        <v>4</v>
      </c>
      <c r="E199" s="16" t="s">
        <v>29</v>
      </c>
      <c r="F199" s="16">
        <v>6</v>
      </c>
      <c r="G199" s="31"/>
    </row>
    <row r="200" spans="1:7" ht="12.75" customHeight="1">
      <c r="A200" s="189">
        <v>1</v>
      </c>
      <c r="B200" s="258" t="s">
        <v>211</v>
      </c>
      <c r="C200" s="189">
        <v>205155</v>
      </c>
      <c r="D200" s="259">
        <v>168815.98198198198</v>
      </c>
      <c r="E200" s="259">
        <f aca="true" t="shared" si="14" ref="E200:E235">D200-C200</f>
        <v>-36339.01801801802</v>
      </c>
      <c r="F200" s="209">
        <f aca="true" t="shared" si="15" ref="F200:F235">E200/C200</f>
        <v>-0.17712957528706597</v>
      </c>
      <c r="G200" s="31"/>
    </row>
    <row r="201" spans="1:7" ht="12.75" customHeight="1">
      <c r="A201" s="189">
        <v>2</v>
      </c>
      <c r="B201" s="258" t="s">
        <v>212</v>
      </c>
      <c r="C201" s="189">
        <v>69902</v>
      </c>
      <c r="D201" s="259">
        <v>54881.21572072072</v>
      </c>
      <c r="E201" s="259">
        <f t="shared" si="14"/>
        <v>-15020.78427927928</v>
      </c>
      <c r="F201" s="209">
        <f t="shared" si="15"/>
        <v>-0.2148834694183182</v>
      </c>
      <c r="G201" s="31"/>
    </row>
    <row r="202" spans="1:7" ht="12.75" customHeight="1">
      <c r="A202" s="189">
        <v>3</v>
      </c>
      <c r="B202" s="258" t="s">
        <v>213</v>
      </c>
      <c r="C202" s="189">
        <v>110439</v>
      </c>
      <c r="D202" s="259">
        <v>102174.14513513513</v>
      </c>
      <c r="E202" s="259">
        <f t="shared" si="14"/>
        <v>-8264.854864864872</v>
      </c>
      <c r="F202" s="209">
        <f t="shared" si="15"/>
        <v>-0.07483637904060043</v>
      </c>
      <c r="G202" s="31"/>
    </row>
    <row r="203" spans="1:7" ht="12.75" customHeight="1">
      <c r="A203" s="189">
        <v>4</v>
      </c>
      <c r="B203" s="258" t="s">
        <v>214</v>
      </c>
      <c r="C203" s="189">
        <v>184431</v>
      </c>
      <c r="D203" s="259">
        <v>156215.43842342342</v>
      </c>
      <c r="E203" s="259">
        <f t="shared" si="14"/>
        <v>-28215.561576576583</v>
      </c>
      <c r="F203" s="209">
        <f t="shared" si="15"/>
        <v>-0.1529870877269905</v>
      </c>
      <c r="G203" s="31"/>
    </row>
    <row r="204" spans="1:7" ht="12.75" customHeight="1">
      <c r="A204" s="189">
        <v>5</v>
      </c>
      <c r="B204" s="258" t="s">
        <v>215</v>
      </c>
      <c r="C204" s="189">
        <v>139987</v>
      </c>
      <c r="D204" s="259">
        <v>114489.3063063063</v>
      </c>
      <c r="E204" s="259">
        <f t="shared" si="14"/>
        <v>-25497.693693693698</v>
      </c>
      <c r="F204" s="209">
        <f t="shared" si="15"/>
        <v>-0.182143296832518</v>
      </c>
      <c r="G204" s="31"/>
    </row>
    <row r="205" spans="1:7" ht="12.75" customHeight="1">
      <c r="A205" s="189">
        <v>6</v>
      </c>
      <c r="B205" s="258" t="s">
        <v>216</v>
      </c>
      <c r="C205" s="189">
        <v>48005</v>
      </c>
      <c r="D205" s="259">
        <v>43931.73423423423</v>
      </c>
      <c r="E205" s="259">
        <f t="shared" si="14"/>
        <v>-4073.265765765769</v>
      </c>
      <c r="F205" s="209">
        <f t="shared" si="15"/>
        <v>-0.08485086482170126</v>
      </c>
      <c r="G205" s="31"/>
    </row>
    <row r="206" spans="1:7" ht="12.75" customHeight="1">
      <c r="A206" s="189">
        <v>7</v>
      </c>
      <c r="B206" s="258" t="s">
        <v>217</v>
      </c>
      <c r="C206" s="189">
        <v>115516</v>
      </c>
      <c r="D206" s="259">
        <v>99967.7963963964</v>
      </c>
      <c r="E206" s="259">
        <f t="shared" si="14"/>
        <v>-15548.2036036036</v>
      </c>
      <c r="F206" s="209">
        <f t="shared" si="15"/>
        <v>-0.1345978358288341</v>
      </c>
      <c r="G206" s="31"/>
    </row>
    <row r="207" spans="1:7" ht="12.75" customHeight="1">
      <c r="A207" s="189">
        <v>8</v>
      </c>
      <c r="B207" s="258" t="s">
        <v>218</v>
      </c>
      <c r="C207" s="189">
        <v>74276</v>
      </c>
      <c r="D207" s="259">
        <v>61663.145405405405</v>
      </c>
      <c r="E207" s="259">
        <f t="shared" si="14"/>
        <v>-12612.854594594595</v>
      </c>
      <c r="F207" s="209">
        <f t="shared" si="15"/>
        <v>-0.16981063324081258</v>
      </c>
      <c r="G207" s="31"/>
    </row>
    <row r="208" spans="1:7" ht="12.75" customHeight="1">
      <c r="A208" s="189">
        <v>9</v>
      </c>
      <c r="B208" s="258" t="s">
        <v>219</v>
      </c>
      <c r="C208" s="189">
        <v>98918</v>
      </c>
      <c r="D208" s="259">
        <v>81469.02727272727</v>
      </c>
      <c r="E208" s="259">
        <f t="shared" si="14"/>
        <v>-17448.972727272732</v>
      </c>
      <c r="F208" s="209">
        <f t="shared" si="15"/>
        <v>-0.17639835750088692</v>
      </c>
      <c r="G208" s="31"/>
    </row>
    <row r="209" spans="1:7" ht="12.75" customHeight="1">
      <c r="A209" s="189">
        <v>10</v>
      </c>
      <c r="B209" s="258" t="s">
        <v>220</v>
      </c>
      <c r="C209" s="189">
        <v>36870</v>
      </c>
      <c r="D209" s="259">
        <v>31582.093918918916</v>
      </c>
      <c r="E209" s="259">
        <f t="shared" si="14"/>
        <v>-5287.906081081084</v>
      </c>
      <c r="F209" s="209">
        <f t="shared" si="15"/>
        <v>-0.14342028969571696</v>
      </c>
      <c r="G209" s="31"/>
    </row>
    <row r="210" spans="1:7" ht="12.75" customHeight="1">
      <c r="A210" s="189">
        <v>11</v>
      </c>
      <c r="B210" s="258" t="s">
        <v>221</v>
      </c>
      <c r="C210" s="189">
        <v>51935</v>
      </c>
      <c r="D210" s="259">
        <v>44987.76422727273</v>
      </c>
      <c r="E210" s="259">
        <f t="shared" si="14"/>
        <v>-6947.235772727268</v>
      </c>
      <c r="F210" s="209">
        <f t="shared" si="15"/>
        <v>-0.13376789780932452</v>
      </c>
      <c r="G210" s="31"/>
    </row>
    <row r="211" spans="1:7" ht="12.75" customHeight="1">
      <c r="A211" s="189">
        <v>12</v>
      </c>
      <c r="B211" s="258" t="s">
        <v>222</v>
      </c>
      <c r="C211" s="189">
        <v>58181</v>
      </c>
      <c r="D211" s="259">
        <v>39409.97737556561</v>
      </c>
      <c r="E211" s="259">
        <f t="shared" si="14"/>
        <v>-18771.022624434387</v>
      </c>
      <c r="F211" s="209">
        <f t="shared" si="15"/>
        <v>-0.3226314883627711</v>
      </c>
      <c r="G211" s="31"/>
    </row>
    <row r="212" spans="1:7" ht="12.75" customHeight="1">
      <c r="A212" s="189">
        <v>13</v>
      </c>
      <c r="B212" s="258" t="s">
        <v>223</v>
      </c>
      <c r="C212" s="189">
        <v>214695</v>
      </c>
      <c r="D212" s="259">
        <v>141786.9283783784</v>
      </c>
      <c r="E212" s="259">
        <f t="shared" si="14"/>
        <v>-72908.07162162161</v>
      </c>
      <c r="F212" s="209">
        <f t="shared" si="15"/>
        <v>-0.3395890524773358</v>
      </c>
      <c r="G212" s="31"/>
    </row>
    <row r="213" spans="1:7" ht="12.75" customHeight="1">
      <c r="A213" s="189">
        <v>14</v>
      </c>
      <c r="B213" s="258" t="s">
        <v>224</v>
      </c>
      <c r="C213" s="189">
        <v>96064</v>
      </c>
      <c r="D213" s="259">
        <v>78396.9712328767</v>
      </c>
      <c r="E213" s="259">
        <f t="shared" si="14"/>
        <v>-17667.028767123295</v>
      </c>
      <c r="F213" s="209">
        <f t="shared" si="15"/>
        <v>-0.18390894369507094</v>
      </c>
      <c r="G213" s="31"/>
    </row>
    <row r="214" spans="1:7" ht="12.75" customHeight="1">
      <c r="A214" s="189">
        <v>15</v>
      </c>
      <c r="B214" s="258" t="s">
        <v>225</v>
      </c>
      <c r="C214" s="189">
        <v>166133</v>
      </c>
      <c r="D214" s="259">
        <v>140997.09099099098</v>
      </c>
      <c r="E214" s="259">
        <f t="shared" si="14"/>
        <v>-25135.909009009018</v>
      </c>
      <c r="F214" s="209">
        <f t="shared" si="15"/>
        <v>-0.15129991638632312</v>
      </c>
      <c r="G214" s="31"/>
    </row>
    <row r="215" spans="1:7" ht="12.75" customHeight="1">
      <c r="A215" s="189">
        <v>16</v>
      </c>
      <c r="B215" s="258" t="s">
        <v>226</v>
      </c>
      <c r="C215" s="189">
        <v>127813</v>
      </c>
      <c r="D215" s="259">
        <v>98122.62135135135</v>
      </c>
      <c r="E215" s="259">
        <f t="shared" si="14"/>
        <v>-29690.37864864865</v>
      </c>
      <c r="F215" s="209">
        <f t="shared" si="15"/>
        <v>-0.23229545232995588</v>
      </c>
      <c r="G215" s="31"/>
    </row>
    <row r="216" spans="1:7" ht="12.75" customHeight="1">
      <c r="A216" s="189">
        <v>17</v>
      </c>
      <c r="B216" s="258" t="s">
        <v>227</v>
      </c>
      <c r="C216" s="189">
        <v>333182</v>
      </c>
      <c r="D216" s="259">
        <v>263950.3545777778</v>
      </c>
      <c r="E216" s="259">
        <f t="shared" si="14"/>
        <v>-69231.64542222221</v>
      </c>
      <c r="F216" s="209">
        <f t="shared" si="15"/>
        <v>-0.2077892725964254</v>
      </c>
      <c r="G216" s="31"/>
    </row>
    <row r="217" spans="1:7" ht="12.75" customHeight="1">
      <c r="A217" s="189">
        <v>18</v>
      </c>
      <c r="B217" s="258" t="s">
        <v>228</v>
      </c>
      <c r="C217" s="189">
        <v>165773</v>
      </c>
      <c r="D217" s="259">
        <v>137382.24774774775</v>
      </c>
      <c r="E217" s="259">
        <f t="shared" si="14"/>
        <v>-28390.75225225225</v>
      </c>
      <c r="F217" s="209">
        <f t="shared" si="15"/>
        <v>-0.17126282477998375</v>
      </c>
      <c r="G217" s="31"/>
    </row>
    <row r="218" spans="1:7" ht="12.75" customHeight="1">
      <c r="A218" s="189">
        <v>19</v>
      </c>
      <c r="B218" s="258" t="s">
        <v>229</v>
      </c>
      <c r="C218" s="189">
        <v>147481</v>
      </c>
      <c r="D218" s="259">
        <v>119025.05936936937</v>
      </c>
      <c r="E218" s="259">
        <f t="shared" si="14"/>
        <v>-28455.940630630634</v>
      </c>
      <c r="F218" s="209">
        <f t="shared" si="15"/>
        <v>-0.1929464855176642</v>
      </c>
      <c r="G218" s="31"/>
    </row>
    <row r="219" spans="1:7" ht="12.75" customHeight="1">
      <c r="A219" s="189">
        <v>20</v>
      </c>
      <c r="B219" s="258" t="s">
        <v>230</v>
      </c>
      <c r="C219" s="189">
        <v>62260</v>
      </c>
      <c r="D219" s="259">
        <v>50234.70900900901</v>
      </c>
      <c r="E219" s="259">
        <f t="shared" si="14"/>
        <v>-12025.290990990987</v>
      </c>
      <c r="F219" s="209">
        <f t="shared" si="15"/>
        <v>-0.19314633779298082</v>
      </c>
      <c r="G219" s="31"/>
    </row>
    <row r="220" spans="1:7" ht="12.75" customHeight="1">
      <c r="A220" s="189">
        <v>21</v>
      </c>
      <c r="B220" s="258" t="s">
        <v>231</v>
      </c>
      <c r="C220" s="189">
        <v>257729</v>
      </c>
      <c r="D220" s="259">
        <v>209290.8345945946</v>
      </c>
      <c r="E220" s="259">
        <f aca="true" t="shared" si="16" ref="E220:E229">D220-C220</f>
        <v>-48438.165405405394</v>
      </c>
      <c r="F220" s="209">
        <f aca="true" t="shared" si="17" ref="F220:F229">E220/C220</f>
        <v>-0.18794223934988066</v>
      </c>
      <c r="G220" s="31"/>
    </row>
    <row r="221" spans="1:7" ht="12.75" customHeight="1">
      <c r="A221" s="189">
        <v>22</v>
      </c>
      <c r="B221" s="258" t="s">
        <v>232</v>
      </c>
      <c r="C221" s="189">
        <v>74236</v>
      </c>
      <c r="D221" s="259">
        <v>64730.00072727273</v>
      </c>
      <c r="E221" s="259">
        <f t="shared" si="16"/>
        <v>-9505.99927272727</v>
      </c>
      <c r="F221" s="209">
        <f t="shared" si="17"/>
        <v>-0.12805107054161416</v>
      </c>
      <c r="G221" s="31"/>
    </row>
    <row r="222" spans="1:7" ht="12.75" customHeight="1">
      <c r="A222" s="189">
        <v>23</v>
      </c>
      <c r="B222" s="258" t="s">
        <v>233</v>
      </c>
      <c r="C222" s="189">
        <v>90666</v>
      </c>
      <c r="D222" s="259">
        <v>78755.5199090909</v>
      </c>
      <c r="E222" s="259">
        <f t="shared" si="16"/>
        <v>-11910.480090909099</v>
      </c>
      <c r="F222" s="209">
        <f t="shared" si="17"/>
        <v>-0.13136655516852072</v>
      </c>
      <c r="G222" s="31"/>
    </row>
    <row r="223" spans="1:7" ht="12.75" customHeight="1">
      <c r="A223" s="189">
        <v>24</v>
      </c>
      <c r="B223" s="258" t="s">
        <v>234</v>
      </c>
      <c r="C223" s="189">
        <v>299052</v>
      </c>
      <c r="D223" s="259">
        <v>293827.4860909091</v>
      </c>
      <c r="E223" s="259">
        <f t="shared" si="16"/>
        <v>-5224.513909090892</v>
      </c>
      <c r="F223" s="209">
        <f t="shared" si="17"/>
        <v>-0.017470252361097376</v>
      </c>
      <c r="G223" s="31"/>
    </row>
    <row r="224" spans="1:7" ht="12.75" customHeight="1">
      <c r="A224" s="189">
        <v>25</v>
      </c>
      <c r="B224" s="258" t="s">
        <v>235</v>
      </c>
      <c r="C224" s="189">
        <v>84049</v>
      </c>
      <c r="D224" s="259">
        <v>65747.32882882883</v>
      </c>
      <c r="E224" s="259">
        <f t="shared" si="16"/>
        <v>-18301.67117117117</v>
      </c>
      <c r="F224" s="209">
        <f t="shared" si="17"/>
        <v>-0.2177500169088409</v>
      </c>
      <c r="G224" s="31"/>
    </row>
    <row r="225" spans="1:7" ht="12.75" customHeight="1">
      <c r="A225" s="189">
        <v>26</v>
      </c>
      <c r="B225" s="258" t="s">
        <v>236</v>
      </c>
      <c r="C225" s="189">
        <v>58435</v>
      </c>
      <c r="D225" s="259">
        <v>57261.792792792796</v>
      </c>
      <c r="E225" s="259">
        <f t="shared" si="16"/>
        <v>-1173.2072072072042</v>
      </c>
      <c r="F225" s="209">
        <f t="shared" si="17"/>
        <v>-0.020077131979245388</v>
      </c>
      <c r="G225" s="31"/>
    </row>
    <row r="226" spans="1:7" ht="12.75" customHeight="1">
      <c r="A226" s="189">
        <v>27</v>
      </c>
      <c r="B226" s="258" t="s">
        <v>237</v>
      </c>
      <c r="C226" s="189">
        <v>125415</v>
      </c>
      <c r="D226" s="259">
        <v>108616.73180180181</v>
      </c>
      <c r="E226" s="259">
        <f t="shared" si="16"/>
        <v>-16798.268198198188</v>
      </c>
      <c r="F226" s="209">
        <f t="shared" si="17"/>
        <v>-0.13394145993858939</v>
      </c>
      <c r="G226" s="31"/>
    </row>
    <row r="227" spans="1:7" ht="12.75" customHeight="1">
      <c r="A227" s="189">
        <v>28</v>
      </c>
      <c r="B227" s="258" t="s">
        <v>238</v>
      </c>
      <c r="C227" s="189">
        <v>108522</v>
      </c>
      <c r="D227" s="259">
        <v>104151.11711711712</v>
      </c>
      <c r="E227" s="259">
        <f t="shared" si="16"/>
        <v>-4370.882882882885</v>
      </c>
      <c r="F227" s="209">
        <f t="shared" si="17"/>
        <v>-0.04027646820813185</v>
      </c>
      <c r="G227" s="31"/>
    </row>
    <row r="228" spans="1:7" ht="12.75" customHeight="1">
      <c r="A228" s="189">
        <v>29</v>
      </c>
      <c r="B228" s="258" t="s">
        <v>239</v>
      </c>
      <c r="C228" s="189">
        <v>31625</v>
      </c>
      <c r="D228" s="259">
        <v>29441.33497797357</v>
      </c>
      <c r="E228" s="259">
        <f t="shared" si="16"/>
        <v>-2183.665022026431</v>
      </c>
      <c r="F228" s="209">
        <f t="shared" si="17"/>
        <v>-0.06904869634866184</v>
      </c>
      <c r="G228" s="31"/>
    </row>
    <row r="229" spans="1:7" ht="12.75" customHeight="1">
      <c r="A229" s="189">
        <v>30</v>
      </c>
      <c r="B229" s="258" t="s">
        <v>240</v>
      </c>
      <c r="C229" s="189">
        <v>195273</v>
      </c>
      <c r="D229" s="259">
        <v>164670.26752252254</v>
      </c>
      <c r="E229" s="259">
        <f t="shared" si="16"/>
        <v>-30602.73247747746</v>
      </c>
      <c r="F229" s="209">
        <f t="shared" si="17"/>
        <v>-0.15671768486927257</v>
      </c>
      <c r="G229" s="31"/>
    </row>
    <row r="230" spans="1:8" ht="12.75" customHeight="1">
      <c r="A230" s="189">
        <v>31</v>
      </c>
      <c r="B230" s="258" t="s">
        <v>241</v>
      </c>
      <c r="C230" s="189">
        <v>216631</v>
      </c>
      <c r="D230" s="259">
        <v>162837.13513513515</v>
      </c>
      <c r="E230" s="259">
        <f t="shared" si="14"/>
        <v>-53793.86486486485</v>
      </c>
      <c r="F230" s="209">
        <f t="shared" si="15"/>
        <v>-0.2483202536334359</v>
      </c>
      <c r="G230" s="31" t="s">
        <v>12</v>
      </c>
      <c r="H230" s="10" t="s">
        <v>12</v>
      </c>
    </row>
    <row r="231" spans="1:8" ht="12.75" customHeight="1">
      <c r="A231" s="189">
        <v>32</v>
      </c>
      <c r="B231" s="258" t="s">
        <v>242</v>
      </c>
      <c r="C231" s="189">
        <v>91124</v>
      </c>
      <c r="D231" s="259">
        <v>81653.004</v>
      </c>
      <c r="E231" s="259">
        <f t="shared" si="14"/>
        <v>-9470.996</v>
      </c>
      <c r="F231" s="209">
        <f t="shared" si="15"/>
        <v>-0.10393525306176199</v>
      </c>
      <c r="G231" s="31"/>
      <c r="H231" s="10" t="s">
        <v>12</v>
      </c>
    </row>
    <row r="232" spans="1:7" ht="12.75" customHeight="1">
      <c r="A232" s="189">
        <v>33</v>
      </c>
      <c r="B232" s="258" t="s">
        <v>243</v>
      </c>
      <c r="C232" s="189">
        <v>41973</v>
      </c>
      <c r="D232" s="259">
        <v>40991.23423423423</v>
      </c>
      <c r="E232" s="259">
        <f t="shared" si="14"/>
        <v>-981.7657657657692</v>
      </c>
      <c r="F232" s="209">
        <f t="shared" si="15"/>
        <v>-0.023390412068848287</v>
      </c>
      <c r="G232" s="31"/>
    </row>
    <row r="233" spans="1:7" ht="12.75" customHeight="1">
      <c r="A233" s="189">
        <v>34</v>
      </c>
      <c r="B233" s="258" t="s">
        <v>244</v>
      </c>
      <c r="C233" s="189">
        <v>60137</v>
      </c>
      <c r="D233" s="259">
        <v>46690.99545454545</v>
      </c>
      <c r="E233" s="259">
        <f t="shared" si="14"/>
        <v>-13446.004545454547</v>
      </c>
      <c r="F233" s="209">
        <f t="shared" si="15"/>
        <v>-0.22358954629353886</v>
      </c>
      <c r="G233" s="31"/>
    </row>
    <row r="234" spans="1:8" ht="12.75" customHeight="1">
      <c r="A234" s="189">
        <v>35</v>
      </c>
      <c r="B234" s="206" t="s">
        <v>245</v>
      </c>
      <c r="C234" s="18">
        <v>112475</v>
      </c>
      <c r="D234" s="141">
        <v>96268.15554054055</v>
      </c>
      <c r="E234" s="141">
        <f t="shared" si="14"/>
        <v>-16206.844459459448</v>
      </c>
      <c r="F234" s="139">
        <f t="shared" si="15"/>
        <v>-0.14409286027525625</v>
      </c>
      <c r="G234" s="31"/>
      <c r="H234" s="10" t="s">
        <v>12</v>
      </c>
    </row>
    <row r="235" spans="1:7" ht="12.75" customHeight="1">
      <c r="A235" s="34"/>
      <c r="B235" s="1" t="s">
        <v>27</v>
      </c>
      <c r="C235" s="16">
        <v>4354358</v>
      </c>
      <c r="D235" s="140">
        <v>3634416.547782949</v>
      </c>
      <c r="E235" s="140">
        <f t="shared" si="14"/>
        <v>-719941.4522170508</v>
      </c>
      <c r="F235" s="138">
        <f t="shared" si="15"/>
        <v>-0.16533813990881108</v>
      </c>
      <c r="G235" s="31"/>
    </row>
    <row r="236" spans="1:7" ht="12.75" customHeight="1">
      <c r="A236" s="40"/>
      <c r="B236" s="2"/>
      <c r="C236" s="44"/>
      <c r="D236" s="45"/>
      <c r="E236" s="46"/>
      <c r="F236" s="38"/>
      <c r="G236" s="31"/>
    </row>
    <row r="237" spans="1:7" ht="12.75" customHeight="1">
      <c r="A237" s="25"/>
      <c r="B237" s="32"/>
      <c r="C237" s="32"/>
      <c r="D237" s="32"/>
      <c r="E237" s="32"/>
      <c r="G237" s="31"/>
    </row>
    <row r="238" spans="1:7" ht="12.75" customHeight="1">
      <c r="A238" s="303" t="s">
        <v>148</v>
      </c>
      <c r="B238" s="303"/>
      <c r="C238" s="303"/>
      <c r="D238" s="303"/>
      <c r="E238" s="303"/>
      <c r="F238" s="303"/>
      <c r="G238" s="303"/>
    </row>
    <row r="239" spans="1:7" ht="69.75" customHeight="1">
      <c r="A239" s="16" t="s">
        <v>20</v>
      </c>
      <c r="B239" s="16" t="s">
        <v>21</v>
      </c>
      <c r="C239" s="16" t="s">
        <v>149</v>
      </c>
      <c r="D239" s="16" t="s">
        <v>99</v>
      </c>
      <c r="E239" s="29" t="s">
        <v>6</v>
      </c>
      <c r="F239" s="16" t="s">
        <v>28</v>
      </c>
      <c r="G239" s="31"/>
    </row>
    <row r="240" spans="1:7" ht="12.75" customHeight="1">
      <c r="A240" s="16">
        <v>1</v>
      </c>
      <c r="B240" s="16">
        <v>2</v>
      </c>
      <c r="C240" s="16">
        <v>3</v>
      </c>
      <c r="D240" s="16">
        <v>4</v>
      </c>
      <c r="E240" s="16" t="s">
        <v>29</v>
      </c>
      <c r="F240" s="16">
        <v>6</v>
      </c>
      <c r="G240" s="31"/>
    </row>
    <row r="241" spans="1:7" ht="12.75" customHeight="1">
      <c r="A241" s="18">
        <v>1</v>
      </c>
      <c r="B241" s="206" t="s">
        <v>211</v>
      </c>
      <c r="C241" s="141">
        <v>269061</v>
      </c>
      <c r="D241" s="259">
        <v>279285.4414414414</v>
      </c>
      <c r="E241" s="141">
        <f>D241-C241</f>
        <v>10224.44144144142</v>
      </c>
      <c r="F241" s="139">
        <f>E241/C241</f>
        <v>0.03800045878607981</v>
      </c>
      <c r="G241" s="31"/>
    </row>
    <row r="242" spans="1:7" ht="12.75" customHeight="1">
      <c r="A242" s="18">
        <v>2</v>
      </c>
      <c r="B242" s="206" t="s">
        <v>212</v>
      </c>
      <c r="C242" s="141">
        <v>76396</v>
      </c>
      <c r="D242" s="259">
        <v>75345.67572072073</v>
      </c>
      <c r="E242" s="141">
        <f aca="true" t="shared" si="18" ref="E242:E275">D242-C242</f>
        <v>-1050.3242792792735</v>
      </c>
      <c r="F242" s="139">
        <f aca="true" t="shared" si="19" ref="F242:F275">E242/C242</f>
        <v>-0.013748419803121545</v>
      </c>
      <c r="G242" s="31"/>
    </row>
    <row r="243" spans="1:7" ht="12.75" customHeight="1">
      <c r="A243" s="18">
        <v>3</v>
      </c>
      <c r="B243" s="206" t="s">
        <v>213</v>
      </c>
      <c r="C243" s="141">
        <v>150173</v>
      </c>
      <c r="D243" s="259">
        <v>148790.57283783786</v>
      </c>
      <c r="E243" s="141">
        <f t="shared" si="18"/>
        <v>-1382.4271621621447</v>
      </c>
      <c r="F243" s="139">
        <f t="shared" si="19"/>
        <v>-0.009205563997270778</v>
      </c>
      <c r="G243" s="31"/>
    </row>
    <row r="244" spans="1:7" ht="12.75" customHeight="1">
      <c r="A244" s="18">
        <v>4</v>
      </c>
      <c r="B244" s="206" t="s">
        <v>214</v>
      </c>
      <c r="C244" s="141">
        <v>246966</v>
      </c>
      <c r="D244" s="259">
        <v>250488</v>
      </c>
      <c r="E244" s="141">
        <f t="shared" si="18"/>
        <v>3522</v>
      </c>
      <c r="F244" s="139">
        <f t="shared" si="19"/>
        <v>0.014261072374334929</v>
      </c>
      <c r="G244" s="31"/>
    </row>
    <row r="245" spans="1:7" ht="12.75" customHeight="1">
      <c r="A245" s="18">
        <v>5</v>
      </c>
      <c r="B245" s="206" t="s">
        <v>215</v>
      </c>
      <c r="C245" s="141">
        <v>197997</v>
      </c>
      <c r="D245" s="259">
        <v>197339.27477477476</v>
      </c>
      <c r="E245" s="141">
        <f t="shared" si="18"/>
        <v>-657.7252252252365</v>
      </c>
      <c r="F245" s="139">
        <f t="shared" si="19"/>
        <v>-0.0033218949035855923</v>
      </c>
      <c r="G245" s="31"/>
    </row>
    <row r="246" spans="1:7" ht="12.75" customHeight="1">
      <c r="A246" s="18">
        <v>6</v>
      </c>
      <c r="B246" s="206" t="s">
        <v>216</v>
      </c>
      <c r="C246" s="141">
        <v>64334</v>
      </c>
      <c r="D246" s="259">
        <v>64257.10135135135</v>
      </c>
      <c r="E246" s="141">
        <f t="shared" si="18"/>
        <v>-76.89864864864649</v>
      </c>
      <c r="F246" s="139">
        <f t="shared" si="19"/>
        <v>-0.0011953033955396288</v>
      </c>
      <c r="G246" s="31"/>
    </row>
    <row r="247" spans="1:7" ht="12.75" customHeight="1">
      <c r="A247" s="18">
        <v>7</v>
      </c>
      <c r="B247" s="206" t="s">
        <v>217</v>
      </c>
      <c r="C247" s="141">
        <v>156901</v>
      </c>
      <c r="D247" s="259">
        <v>155551.97945945946</v>
      </c>
      <c r="E247" s="141">
        <f t="shared" si="18"/>
        <v>-1349.0205405405432</v>
      </c>
      <c r="F247" s="139">
        <f t="shared" si="19"/>
        <v>-0.008597909130856675</v>
      </c>
      <c r="G247" s="31"/>
    </row>
    <row r="248" spans="1:7" ht="12.75" customHeight="1">
      <c r="A248" s="18">
        <v>8</v>
      </c>
      <c r="B248" s="206" t="s">
        <v>218</v>
      </c>
      <c r="C248" s="141">
        <v>93222</v>
      </c>
      <c r="D248" s="259">
        <v>92184.11301801802</v>
      </c>
      <c r="E248" s="141">
        <f t="shared" si="18"/>
        <v>-1037.886981981981</v>
      </c>
      <c r="F248" s="139">
        <f t="shared" si="19"/>
        <v>-0.011133498337109063</v>
      </c>
      <c r="G248" s="31"/>
    </row>
    <row r="249" spans="1:7" ht="12.75" customHeight="1">
      <c r="A249" s="18">
        <v>9</v>
      </c>
      <c r="B249" s="206" t="s">
        <v>219</v>
      </c>
      <c r="C249" s="141">
        <v>143576</v>
      </c>
      <c r="D249" s="259">
        <v>143783.65472727272</v>
      </c>
      <c r="E249" s="141">
        <f t="shared" si="18"/>
        <v>207.65472727271845</v>
      </c>
      <c r="F249" s="139">
        <f t="shared" si="19"/>
        <v>0.00144630528272635</v>
      </c>
      <c r="G249" s="31"/>
    </row>
    <row r="250" spans="1:7" ht="12.75" customHeight="1">
      <c r="A250" s="18">
        <v>10</v>
      </c>
      <c r="B250" s="206" t="s">
        <v>220</v>
      </c>
      <c r="C250" s="141">
        <v>53747</v>
      </c>
      <c r="D250" s="259">
        <v>55936.2972972973</v>
      </c>
      <c r="E250" s="141">
        <f t="shared" si="18"/>
        <v>2189.2972972973002</v>
      </c>
      <c r="F250" s="139">
        <f t="shared" si="19"/>
        <v>0.04073338599916833</v>
      </c>
      <c r="G250" s="31"/>
    </row>
    <row r="251" spans="1:7" ht="12.75" customHeight="1">
      <c r="A251" s="18">
        <v>11</v>
      </c>
      <c r="B251" s="206" t="s">
        <v>221</v>
      </c>
      <c r="C251" s="141">
        <v>72404</v>
      </c>
      <c r="D251" s="259">
        <v>71601.71840909091</v>
      </c>
      <c r="E251" s="141">
        <f t="shared" si="18"/>
        <v>-802.2815909090859</v>
      </c>
      <c r="F251" s="139">
        <f t="shared" si="19"/>
        <v>-0.011080625254255096</v>
      </c>
      <c r="G251" s="31"/>
    </row>
    <row r="252" spans="1:7" ht="12.75" customHeight="1">
      <c r="A252" s="18">
        <v>12</v>
      </c>
      <c r="B252" s="206" t="s">
        <v>222</v>
      </c>
      <c r="C252" s="141">
        <v>72972</v>
      </c>
      <c r="D252" s="259">
        <v>71757.16678733031</v>
      </c>
      <c r="E252" s="141">
        <f t="shared" si="18"/>
        <v>-1214.8332126696914</v>
      </c>
      <c r="F252" s="139">
        <f t="shared" si="19"/>
        <v>-0.01664793636832883</v>
      </c>
      <c r="G252" s="31"/>
    </row>
    <row r="253" spans="1:7" ht="12.75" customHeight="1">
      <c r="A253" s="18">
        <v>13</v>
      </c>
      <c r="B253" s="206" t="s">
        <v>223</v>
      </c>
      <c r="C253" s="141">
        <v>244899</v>
      </c>
      <c r="D253" s="259">
        <v>243046.76274774774</v>
      </c>
      <c r="E253" s="141">
        <f t="shared" si="18"/>
        <v>-1852.2372522522637</v>
      </c>
      <c r="F253" s="139">
        <f t="shared" si="19"/>
        <v>-0.00756326996946604</v>
      </c>
      <c r="G253" s="31"/>
    </row>
    <row r="254" spans="1:7" ht="12.75" customHeight="1">
      <c r="A254" s="18">
        <v>14</v>
      </c>
      <c r="B254" s="206" t="s">
        <v>224</v>
      </c>
      <c r="C254" s="141">
        <v>138836</v>
      </c>
      <c r="D254" s="259">
        <v>137062.24360730595</v>
      </c>
      <c r="E254" s="141">
        <f t="shared" si="18"/>
        <v>-1773.7563926940493</v>
      </c>
      <c r="F254" s="139">
        <f t="shared" si="19"/>
        <v>-0.01277591109434188</v>
      </c>
      <c r="G254" s="31"/>
    </row>
    <row r="255" spans="1:7" ht="12.75" customHeight="1">
      <c r="A255" s="18">
        <v>15</v>
      </c>
      <c r="B255" s="206" t="s">
        <v>225</v>
      </c>
      <c r="C255" s="141">
        <v>212466</v>
      </c>
      <c r="D255" s="259">
        <v>209850.86036036036</v>
      </c>
      <c r="E255" s="141">
        <f t="shared" si="18"/>
        <v>-2615.139639639645</v>
      </c>
      <c r="F255" s="139">
        <f t="shared" si="19"/>
        <v>-0.012308508842071884</v>
      </c>
      <c r="G255" s="31"/>
    </row>
    <row r="256" spans="1:7" ht="12.75" customHeight="1">
      <c r="A256" s="18">
        <v>16</v>
      </c>
      <c r="B256" s="206" t="s">
        <v>226</v>
      </c>
      <c r="C256" s="141">
        <v>163321</v>
      </c>
      <c r="D256" s="259">
        <v>161985.07063063062</v>
      </c>
      <c r="E256" s="141">
        <f t="shared" si="18"/>
        <v>-1335.9293693693762</v>
      </c>
      <c r="F256" s="139">
        <f t="shared" si="19"/>
        <v>-0.008179777060937516</v>
      </c>
      <c r="G256" s="31"/>
    </row>
    <row r="257" spans="1:7" ht="12.75" customHeight="1">
      <c r="A257" s="18">
        <v>17</v>
      </c>
      <c r="B257" s="206" t="s">
        <v>227</v>
      </c>
      <c r="C257" s="141">
        <v>268569</v>
      </c>
      <c r="D257" s="259">
        <v>265043.1280630631</v>
      </c>
      <c r="E257" s="141">
        <f t="shared" si="18"/>
        <v>-3525.871936936921</v>
      </c>
      <c r="F257" s="139">
        <f t="shared" si="19"/>
        <v>-0.013128365287642732</v>
      </c>
      <c r="G257" s="31"/>
    </row>
    <row r="258" spans="1:7" ht="12.75" customHeight="1">
      <c r="A258" s="18">
        <v>18</v>
      </c>
      <c r="B258" s="206" t="s">
        <v>228</v>
      </c>
      <c r="C258" s="141">
        <v>183890</v>
      </c>
      <c r="D258" s="259">
        <v>182588.02072072073</v>
      </c>
      <c r="E258" s="141">
        <f t="shared" si="18"/>
        <v>-1301.9792792792723</v>
      </c>
      <c r="F258" s="139">
        <f t="shared" si="19"/>
        <v>-0.007080207076400415</v>
      </c>
      <c r="G258" s="31"/>
    </row>
    <row r="259" spans="1:7" ht="12.75" customHeight="1">
      <c r="A259" s="18">
        <v>19</v>
      </c>
      <c r="B259" s="206" t="s">
        <v>229</v>
      </c>
      <c r="C259" s="141">
        <v>221737</v>
      </c>
      <c r="D259" s="259">
        <v>217012.0705855856</v>
      </c>
      <c r="E259" s="141">
        <f t="shared" si="18"/>
        <v>-4724.929414414393</v>
      </c>
      <c r="F259" s="139">
        <f t="shared" si="19"/>
        <v>-0.021308709933003482</v>
      </c>
      <c r="G259" s="31"/>
    </row>
    <row r="260" spans="1:7" ht="12.75" customHeight="1">
      <c r="A260" s="18">
        <v>20</v>
      </c>
      <c r="B260" s="206" t="s">
        <v>230</v>
      </c>
      <c r="C260" s="141">
        <v>108068</v>
      </c>
      <c r="D260" s="259">
        <v>107311.39774774775</v>
      </c>
      <c r="E260" s="141">
        <f aca="true" t="shared" si="20" ref="E260:E269">D260-C260</f>
        <v>-756.6022522522544</v>
      </c>
      <c r="F260" s="139">
        <f aca="true" t="shared" si="21" ref="F260:F269">E260/C260</f>
        <v>-0.007001168266760322</v>
      </c>
      <c r="G260" s="31"/>
    </row>
    <row r="261" spans="1:7" ht="12.75" customHeight="1">
      <c r="A261" s="18">
        <v>21</v>
      </c>
      <c r="B261" s="206" t="s">
        <v>231</v>
      </c>
      <c r="C261" s="141">
        <v>406735</v>
      </c>
      <c r="D261" s="259">
        <v>386528.990990991</v>
      </c>
      <c r="E261" s="141">
        <f t="shared" si="20"/>
        <v>-20206.009009008994</v>
      </c>
      <c r="F261" s="139">
        <f t="shared" si="21"/>
        <v>-0.04967855977235545</v>
      </c>
      <c r="G261" s="31"/>
    </row>
    <row r="262" spans="1:7" ht="12.75" customHeight="1">
      <c r="A262" s="18">
        <v>22</v>
      </c>
      <c r="B262" s="206" t="s">
        <v>232</v>
      </c>
      <c r="C262" s="141">
        <v>103264</v>
      </c>
      <c r="D262" s="259">
        <v>103128.28081818183</v>
      </c>
      <c r="E262" s="141">
        <f t="shared" si="20"/>
        <v>-135.71918181817455</v>
      </c>
      <c r="F262" s="139">
        <f t="shared" si="21"/>
        <v>-0.0013142932853479872</v>
      </c>
      <c r="G262" s="31"/>
    </row>
    <row r="263" spans="1:7" ht="12.75" customHeight="1">
      <c r="A263" s="18">
        <v>23</v>
      </c>
      <c r="B263" s="206" t="s">
        <v>233</v>
      </c>
      <c r="C263" s="141">
        <v>145385</v>
      </c>
      <c r="D263" s="259">
        <v>142278.93819819822</v>
      </c>
      <c r="E263" s="141">
        <f t="shared" si="20"/>
        <v>-3106.061801801785</v>
      </c>
      <c r="F263" s="139">
        <f t="shared" si="21"/>
        <v>-0.021364389736229904</v>
      </c>
      <c r="G263" s="31"/>
    </row>
    <row r="264" spans="1:7" ht="12.75" customHeight="1">
      <c r="A264" s="18">
        <v>24</v>
      </c>
      <c r="B264" s="206" t="s">
        <v>234</v>
      </c>
      <c r="C264" s="141">
        <v>427751</v>
      </c>
      <c r="D264" s="259">
        <v>428604.72363636363</v>
      </c>
      <c r="E264" s="141">
        <f t="shared" si="20"/>
        <v>853.723636363633</v>
      </c>
      <c r="F264" s="139">
        <f t="shared" si="21"/>
        <v>0.0019958425260575264</v>
      </c>
      <c r="G264" s="31"/>
    </row>
    <row r="265" spans="1:7" ht="12.75" customHeight="1">
      <c r="A265" s="18">
        <v>25</v>
      </c>
      <c r="B265" s="206" t="s">
        <v>235</v>
      </c>
      <c r="C265" s="141">
        <v>111799</v>
      </c>
      <c r="D265" s="259">
        <v>110073.5072972973</v>
      </c>
      <c r="E265" s="141">
        <f t="shared" si="20"/>
        <v>-1725.4927027027006</v>
      </c>
      <c r="F265" s="139">
        <f t="shared" si="21"/>
        <v>-0.015433883153719628</v>
      </c>
      <c r="G265" s="31"/>
    </row>
    <row r="266" spans="1:7" ht="12.75" customHeight="1">
      <c r="A266" s="18">
        <v>26</v>
      </c>
      <c r="B266" s="206" t="s">
        <v>236</v>
      </c>
      <c r="C266" s="141">
        <v>83955</v>
      </c>
      <c r="D266" s="259">
        <v>72410</v>
      </c>
      <c r="E266" s="141">
        <f t="shared" si="20"/>
        <v>-11545</v>
      </c>
      <c r="F266" s="139">
        <f t="shared" si="21"/>
        <v>-0.13751414448216306</v>
      </c>
      <c r="G266" s="31"/>
    </row>
    <row r="267" spans="1:7" ht="12.75" customHeight="1">
      <c r="A267" s="18">
        <v>27</v>
      </c>
      <c r="B267" s="206" t="s">
        <v>237</v>
      </c>
      <c r="C267" s="141">
        <v>165619</v>
      </c>
      <c r="D267" s="259">
        <v>165325.8625225225</v>
      </c>
      <c r="E267" s="141">
        <f t="shared" si="20"/>
        <v>-293.1374774774886</v>
      </c>
      <c r="F267" s="139">
        <f t="shared" si="21"/>
        <v>-0.0017699507754393431</v>
      </c>
      <c r="G267" s="31"/>
    </row>
    <row r="268" spans="1:7" ht="12.75" customHeight="1">
      <c r="A268" s="18">
        <v>28</v>
      </c>
      <c r="B268" s="206" t="s">
        <v>238</v>
      </c>
      <c r="C268" s="141">
        <v>165027</v>
      </c>
      <c r="D268" s="259">
        <v>163813.53675675674</v>
      </c>
      <c r="E268" s="141">
        <f t="shared" si="20"/>
        <v>-1213.4632432432554</v>
      </c>
      <c r="F268" s="139">
        <f t="shared" si="21"/>
        <v>-0.007353119448594808</v>
      </c>
      <c r="G268" s="31"/>
    </row>
    <row r="269" spans="1:7" ht="12.75" customHeight="1">
      <c r="A269" s="18">
        <v>29</v>
      </c>
      <c r="B269" s="206" t="s">
        <v>239</v>
      </c>
      <c r="C269" s="141">
        <v>40415</v>
      </c>
      <c r="D269" s="259">
        <v>38367.8072246696</v>
      </c>
      <c r="E269" s="141">
        <f t="shared" si="20"/>
        <v>-2047.1927753303971</v>
      </c>
      <c r="F269" s="139">
        <f t="shared" si="21"/>
        <v>-0.050654281215647586</v>
      </c>
      <c r="G269" s="31"/>
    </row>
    <row r="270" spans="1:7" ht="12.75" customHeight="1">
      <c r="A270" s="18">
        <v>30</v>
      </c>
      <c r="B270" s="206" t="s">
        <v>240</v>
      </c>
      <c r="C270" s="141">
        <v>288313</v>
      </c>
      <c r="D270" s="259">
        <v>284520.9063963964</v>
      </c>
      <c r="E270" s="141">
        <f t="shared" si="18"/>
        <v>-3792.0936036036</v>
      </c>
      <c r="F270" s="139">
        <f t="shared" si="19"/>
        <v>-0.013152697254732183</v>
      </c>
      <c r="G270" s="31"/>
    </row>
    <row r="271" spans="1:7" ht="12.75" customHeight="1">
      <c r="A271" s="18">
        <v>31</v>
      </c>
      <c r="B271" s="206" t="s">
        <v>241</v>
      </c>
      <c r="C271" s="141">
        <v>252035</v>
      </c>
      <c r="D271" s="259">
        <v>253873</v>
      </c>
      <c r="E271" s="141">
        <f t="shared" si="18"/>
        <v>1838</v>
      </c>
      <c r="F271" s="139">
        <f t="shared" si="19"/>
        <v>0.007292637927272006</v>
      </c>
      <c r="G271" s="31"/>
    </row>
    <row r="272" spans="1:7" ht="12.75" customHeight="1">
      <c r="A272" s="18">
        <v>32</v>
      </c>
      <c r="B272" s="206" t="s">
        <v>242</v>
      </c>
      <c r="C272" s="141">
        <v>144421</v>
      </c>
      <c r="D272" s="259">
        <v>143863.29995454545</v>
      </c>
      <c r="E272" s="141">
        <f t="shared" si="18"/>
        <v>-557.7000454545487</v>
      </c>
      <c r="F272" s="139">
        <f t="shared" si="19"/>
        <v>-0.003861627086466294</v>
      </c>
      <c r="G272" s="31"/>
    </row>
    <row r="273" spans="1:7" ht="12.75" customHeight="1">
      <c r="A273" s="18">
        <v>33</v>
      </c>
      <c r="B273" s="206" t="s">
        <v>243</v>
      </c>
      <c r="C273" s="141">
        <v>47409</v>
      </c>
      <c r="D273" s="259">
        <v>47210.94554054054</v>
      </c>
      <c r="E273" s="141">
        <f t="shared" si="18"/>
        <v>-198.0544594594612</v>
      </c>
      <c r="F273" s="139">
        <f t="shared" si="19"/>
        <v>-0.00417757091395012</v>
      </c>
      <c r="G273" s="31"/>
    </row>
    <row r="274" spans="1:7" ht="12.75" customHeight="1">
      <c r="A274" s="18">
        <v>34</v>
      </c>
      <c r="B274" s="206" t="s">
        <v>244</v>
      </c>
      <c r="C274" s="141">
        <v>67616</v>
      </c>
      <c r="D274" s="259">
        <v>68112.62145454546</v>
      </c>
      <c r="E274" s="141">
        <f t="shared" si="18"/>
        <v>496.6214545454568</v>
      </c>
      <c r="F274" s="139">
        <f t="shared" si="19"/>
        <v>0.007344732822785388</v>
      </c>
      <c r="G274" s="31"/>
    </row>
    <row r="275" spans="1:7" ht="12.75" customHeight="1">
      <c r="A275" s="18">
        <v>35</v>
      </c>
      <c r="B275" s="206" t="s">
        <v>245</v>
      </c>
      <c r="C275" s="141">
        <v>162090</v>
      </c>
      <c r="D275" s="259">
        <v>160737.31725225225</v>
      </c>
      <c r="E275" s="141">
        <f t="shared" si="18"/>
        <v>-1352.682747747749</v>
      </c>
      <c r="F275" s="139">
        <f t="shared" si="19"/>
        <v>-0.00834525725058763</v>
      </c>
      <c r="G275" s="31"/>
    </row>
    <row r="276" spans="1:7" ht="12.75" customHeight="1">
      <c r="A276" s="34"/>
      <c r="B276" s="1" t="s">
        <v>27</v>
      </c>
      <c r="C276" s="140">
        <v>5751369</v>
      </c>
      <c r="D276" s="140">
        <v>5699070.288331019</v>
      </c>
      <c r="E276" s="140">
        <f>D276-C276</f>
        <v>-52298.71166898124</v>
      </c>
      <c r="F276" s="138">
        <f>E276/C276</f>
        <v>-0.009093263129001328</v>
      </c>
      <c r="G276" s="31"/>
    </row>
    <row r="277" spans="1:7" ht="12.75" customHeight="1">
      <c r="A277" s="25"/>
      <c r="B277" s="36"/>
      <c r="C277" s="37"/>
      <c r="D277" s="37"/>
      <c r="E277" s="37"/>
      <c r="F277" s="38"/>
      <c r="G277" s="31"/>
    </row>
    <row r="278" spans="1:7" ht="12.75" customHeight="1">
      <c r="A278" s="303" t="s">
        <v>150</v>
      </c>
      <c r="B278" s="303"/>
      <c r="C278" s="303"/>
      <c r="D278" s="303"/>
      <c r="E278" s="303"/>
      <c r="F278" s="303"/>
      <c r="G278" s="31"/>
    </row>
    <row r="279" spans="1:7" ht="70.5" customHeight="1">
      <c r="A279" s="16" t="s">
        <v>20</v>
      </c>
      <c r="B279" s="16" t="s">
        <v>21</v>
      </c>
      <c r="C279" s="16" t="s">
        <v>149</v>
      </c>
      <c r="D279" s="16" t="s">
        <v>99</v>
      </c>
      <c r="E279" s="29" t="s">
        <v>6</v>
      </c>
      <c r="F279" s="16" t="s">
        <v>28</v>
      </c>
      <c r="G279" s="31"/>
    </row>
    <row r="280" spans="1:7" ht="12.75" customHeight="1">
      <c r="A280" s="16">
        <v>1</v>
      </c>
      <c r="B280" s="16">
        <v>2</v>
      </c>
      <c r="C280" s="16">
        <v>3</v>
      </c>
      <c r="D280" s="16">
        <v>4</v>
      </c>
      <c r="E280" s="16" t="s">
        <v>29</v>
      </c>
      <c r="F280" s="16">
        <v>6</v>
      </c>
      <c r="G280" s="31"/>
    </row>
    <row r="281" spans="1:7" ht="12.75" customHeight="1">
      <c r="A281" s="189">
        <v>1</v>
      </c>
      <c r="B281" s="258" t="s">
        <v>211</v>
      </c>
      <c r="C281" s="189">
        <v>166642</v>
      </c>
      <c r="D281" s="259">
        <v>168815.98198198198</v>
      </c>
      <c r="E281" s="259">
        <f aca="true" t="shared" si="22" ref="E281:E315">D281-C281</f>
        <v>2173.9819819819822</v>
      </c>
      <c r="F281" s="209">
        <f aca="true" t="shared" si="23" ref="F281:F315">E281/C281</f>
        <v>0.013045822673647593</v>
      </c>
      <c r="G281" s="31"/>
    </row>
    <row r="282" spans="1:7" ht="12.75" customHeight="1">
      <c r="A282" s="189">
        <v>2</v>
      </c>
      <c r="B282" s="258" t="s">
        <v>212</v>
      </c>
      <c r="C282" s="189">
        <v>55675</v>
      </c>
      <c r="D282" s="259">
        <v>54881.21572072072</v>
      </c>
      <c r="E282" s="259">
        <f t="shared" si="22"/>
        <v>-793.7842792792799</v>
      </c>
      <c r="F282" s="209">
        <f t="shared" si="23"/>
        <v>-0.014257463480543868</v>
      </c>
      <c r="G282" s="31"/>
    </row>
    <row r="283" spans="1:7" ht="12.75" customHeight="1">
      <c r="A283" s="189">
        <v>3</v>
      </c>
      <c r="B283" s="258" t="s">
        <v>213</v>
      </c>
      <c r="C283" s="189">
        <v>102817</v>
      </c>
      <c r="D283" s="259">
        <v>102174.14513513513</v>
      </c>
      <c r="E283" s="259">
        <f t="shared" si="22"/>
        <v>-642.8548648648721</v>
      </c>
      <c r="F283" s="209">
        <f t="shared" si="23"/>
        <v>-0.0062524180326684504</v>
      </c>
      <c r="G283" s="31"/>
    </row>
    <row r="284" spans="1:7" ht="12.75" customHeight="1">
      <c r="A284" s="189">
        <v>4</v>
      </c>
      <c r="B284" s="258" t="s">
        <v>214</v>
      </c>
      <c r="C284" s="189">
        <v>157424</v>
      </c>
      <c r="D284" s="259">
        <v>156215.43842342342</v>
      </c>
      <c r="E284" s="259">
        <f t="shared" si="22"/>
        <v>-1208.5615765765833</v>
      </c>
      <c r="F284" s="209">
        <f t="shared" si="23"/>
        <v>-0.0076771113462787335</v>
      </c>
      <c r="G284" s="31"/>
    </row>
    <row r="285" spans="1:7" ht="12.75" customHeight="1">
      <c r="A285" s="189">
        <v>5</v>
      </c>
      <c r="B285" s="258" t="s">
        <v>215</v>
      </c>
      <c r="C285" s="189">
        <v>112937</v>
      </c>
      <c r="D285" s="259">
        <v>114489.3063063063</v>
      </c>
      <c r="E285" s="259">
        <f t="shared" si="22"/>
        <v>1552.3063063063018</v>
      </c>
      <c r="F285" s="209">
        <f t="shared" si="23"/>
        <v>0.013744887028221945</v>
      </c>
      <c r="G285" s="31"/>
    </row>
    <row r="286" spans="1:7" ht="12.75" customHeight="1">
      <c r="A286" s="189">
        <v>6</v>
      </c>
      <c r="B286" s="258" t="s">
        <v>216</v>
      </c>
      <c r="C286" s="189">
        <v>43632</v>
      </c>
      <c r="D286" s="259">
        <v>43931.73423423423</v>
      </c>
      <c r="E286" s="259">
        <f t="shared" si="22"/>
        <v>299.7342342342308</v>
      </c>
      <c r="F286" s="209">
        <f t="shared" si="23"/>
        <v>0.006869596494183875</v>
      </c>
      <c r="G286" s="31"/>
    </row>
    <row r="287" spans="1:7" ht="12.75" customHeight="1">
      <c r="A287" s="189">
        <v>7</v>
      </c>
      <c r="B287" s="258" t="s">
        <v>217</v>
      </c>
      <c r="C287" s="189">
        <v>100469</v>
      </c>
      <c r="D287" s="259">
        <v>99967.7963963964</v>
      </c>
      <c r="E287" s="259">
        <f t="shared" si="22"/>
        <v>-501.20360360360064</v>
      </c>
      <c r="F287" s="209">
        <f t="shared" si="23"/>
        <v>-0.004988639317636292</v>
      </c>
      <c r="G287" s="31"/>
    </row>
    <row r="288" spans="1:7" ht="12.75" customHeight="1">
      <c r="A288" s="189">
        <v>8</v>
      </c>
      <c r="B288" s="258" t="s">
        <v>218</v>
      </c>
      <c r="C288" s="189">
        <v>61858</v>
      </c>
      <c r="D288" s="259">
        <v>61663.145405405405</v>
      </c>
      <c r="E288" s="259">
        <f t="shared" si="22"/>
        <v>-194.85459459459526</v>
      </c>
      <c r="F288" s="209">
        <f t="shared" si="23"/>
        <v>-0.0031500306281256303</v>
      </c>
      <c r="G288" s="31"/>
    </row>
    <row r="289" spans="1:7" ht="12.75" customHeight="1">
      <c r="A289" s="189">
        <v>9</v>
      </c>
      <c r="B289" s="258" t="s">
        <v>219</v>
      </c>
      <c r="C289" s="189">
        <v>76543</v>
      </c>
      <c r="D289" s="259">
        <v>81469.02727272727</v>
      </c>
      <c r="E289" s="259">
        <f t="shared" si="22"/>
        <v>4926.027272727268</v>
      </c>
      <c r="F289" s="209">
        <f t="shared" si="23"/>
        <v>0.06435633921752829</v>
      </c>
      <c r="G289" s="31"/>
    </row>
    <row r="290" spans="1:7" ht="12.75" customHeight="1">
      <c r="A290" s="189">
        <v>10</v>
      </c>
      <c r="B290" s="258" t="s">
        <v>220</v>
      </c>
      <c r="C290" s="189">
        <v>31695</v>
      </c>
      <c r="D290" s="259">
        <v>31582.093918918916</v>
      </c>
      <c r="E290" s="259">
        <f t="shared" si="22"/>
        <v>-112.90608108108427</v>
      </c>
      <c r="F290" s="209">
        <f t="shared" si="23"/>
        <v>-0.0035622678997029268</v>
      </c>
      <c r="G290" s="31"/>
    </row>
    <row r="291" spans="1:7" ht="12.75" customHeight="1">
      <c r="A291" s="189">
        <v>11</v>
      </c>
      <c r="B291" s="258" t="s">
        <v>221</v>
      </c>
      <c r="C291" s="189">
        <v>44668</v>
      </c>
      <c r="D291" s="259">
        <v>44987.76422727273</v>
      </c>
      <c r="E291" s="259">
        <f t="shared" si="22"/>
        <v>319.76422727273166</v>
      </c>
      <c r="F291" s="209">
        <f t="shared" si="23"/>
        <v>0.007158686918436726</v>
      </c>
      <c r="G291" s="31"/>
    </row>
    <row r="292" spans="1:7" ht="12.75" customHeight="1">
      <c r="A292" s="189">
        <v>12</v>
      </c>
      <c r="B292" s="258" t="s">
        <v>222</v>
      </c>
      <c r="C292" s="189">
        <v>38396</v>
      </c>
      <c r="D292" s="259">
        <v>39409.97737556561</v>
      </c>
      <c r="E292" s="259">
        <f t="shared" si="22"/>
        <v>1013.9773755656133</v>
      </c>
      <c r="F292" s="209">
        <f t="shared" si="23"/>
        <v>0.026408411698239747</v>
      </c>
      <c r="G292" s="31"/>
    </row>
    <row r="293" spans="1:7" ht="12.75" customHeight="1">
      <c r="A293" s="189">
        <v>13</v>
      </c>
      <c r="B293" s="258" t="s">
        <v>223</v>
      </c>
      <c r="C293" s="189">
        <v>142312</v>
      </c>
      <c r="D293" s="259">
        <v>141786.9283783784</v>
      </c>
      <c r="E293" s="259">
        <f t="shared" si="22"/>
        <v>-525.0716216216097</v>
      </c>
      <c r="F293" s="209">
        <f t="shared" si="23"/>
        <v>-0.0036895807916522126</v>
      </c>
      <c r="G293" s="31"/>
    </row>
    <row r="294" spans="1:7" ht="12.75" customHeight="1">
      <c r="A294" s="189">
        <v>14</v>
      </c>
      <c r="B294" s="258" t="s">
        <v>224</v>
      </c>
      <c r="C294" s="189">
        <v>78445</v>
      </c>
      <c r="D294" s="259">
        <v>78396.9712328767</v>
      </c>
      <c r="E294" s="259">
        <f t="shared" si="22"/>
        <v>-48.02876712329453</v>
      </c>
      <c r="F294" s="209">
        <f t="shared" si="23"/>
        <v>-0.0006122604005774049</v>
      </c>
      <c r="G294" s="31"/>
    </row>
    <row r="295" spans="1:7" ht="12.75" customHeight="1">
      <c r="A295" s="189">
        <v>15</v>
      </c>
      <c r="B295" s="258" t="s">
        <v>225</v>
      </c>
      <c r="C295" s="189">
        <v>142073</v>
      </c>
      <c r="D295" s="259">
        <v>140997.09099099098</v>
      </c>
      <c r="E295" s="259">
        <f t="shared" si="22"/>
        <v>-1075.9090090090176</v>
      </c>
      <c r="F295" s="209">
        <f t="shared" si="23"/>
        <v>-0.007572930880667105</v>
      </c>
      <c r="G295" s="31"/>
    </row>
    <row r="296" spans="1:7" ht="12.75" customHeight="1">
      <c r="A296" s="189">
        <v>16</v>
      </c>
      <c r="B296" s="258" t="s">
        <v>226</v>
      </c>
      <c r="C296" s="189">
        <v>98463</v>
      </c>
      <c r="D296" s="259">
        <v>98122.62135135135</v>
      </c>
      <c r="E296" s="259">
        <f t="shared" si="22"/>
        <v>-340.3786486486497</v>
      </c>
      <c r="F296" s="209">
        <f t="shared" si="23"/>
        <v>-0.0034569193366914444</v>
      </c>
      <c r="G296" s="31"/>
    </row>
    <row r="297" spans="1:7" ht="12.75" customHeight="1">
      <c r="A297" s="189">
        <v>17</v>
      </c>
      <c r="B297" s="258" t="s">
        <v>227</v>
      </c>
      <c r="C297" s="189">
        <v>274288</v>
      </c>
      <c r="D297" s="259">
        <v>263950.3545777778</v>
      </c>
      <c r="E297" s="259">
        <f t="shared" si="22"/>
        <v>-10337.64542222221</v>
      </c>
      <c r="F297" s="209">
        <f t="shared" si="23"/>
        <v>-0.03768901819336686</v>
      </c>
      <c r="G297" s="31"/>
    </row>
    <row r="298" spans="1:7" ht="12.75" customHeight="1">
      <c r="A298" s="189">
        <v>18</v>
      </c>
      <c r="B298" s="258" t="s">
        <v>228</v>
      </c>
      <c r="C298" s="189">
        <v>134827</v>
      </c>
      <c r="D298" s="259">
        <v>137382.24774774775</v>
      </c>
      <c r="E298" s="259">
        <f t="shared" si="22"/>
        <v>2555.2477477477514</v>
      </c>
      <c r="F298" s="209">
        <f t="shared" si="23"/>
        <v>0.0189520477927103</v>
      </c>
      <c r="G298" s="31"/>
    </row>
    <row r="299" spans="1:7" ht="12.75" customHeight="1">
      <c r="A299" s="189">
        <v>19</v>
      </c>
      <c r="B299" s="258" t="s">
        <v>229</v>
      </c>
      <c r="C299" s="189">
        <v>120685</v>
      </c>
      <c r="D299" s="259">
        <v>119025.05936936937</v>
      </c>
      <c r="E299" s="259">
        <f t="shared" si="22"/>
        <v>-1659.9406306306337</v>
      </c>
      <c r="F299" s="209">
        <f t="shared" si="23"/>
        <v>-0.013754324320591902</v>
      </c>
      <c r="G299" s="31"/>
    </row>
    <row r="300" spans="1:8" ht="12.75" customHeight="1">
      <c r="A300" s="189">
        <v>20</v>
      </c>
      <c r="B300" s="258" t="s">
        <v>230</v>
      </c>
      <c r="C300" s="189">
        <v>50239</v>
      </c>
      <c r="D300" s="259">
        <v>50234.70900900901</v>
      </c>
      <c r="E300" s="259">
        <f t="shared" si="22"/>
        <v>-4.2909909909867565</v>
      </c>
      <c r="F300" s="209">
        <f t="shared" si="23"/>
        <v>-8.541155259831518E-05</v>
      </c>
      <c r="G300" s="31"/>
      <c r="H300" s="10" t="s">
        <v>12</v>
      </c>
    </row>
    <row r="301" spans="1:7" ht="12.75" customHeight="1">
      <c r="A301" s="189">
        <v>21</v>
      </c>
      <c r="B301" s="258" t="s">
        <v>231</v>
      </c>
      <c r="C301" s="189">
        <v>210722</v>
      </c>
      <c r="D301" s="259">
        <v>209290.8345945946</v>
      </c>
      <c r="E301" s="259">
        <f t="shared" si="22"/>
        <v>-1431.1654054053943</v>
      </c>
      <c r="F301" s="209">
        <f t="shared" si="23"/>
        <v>-0.006791722769361502</v>
      </c>
      <c r="G301" s="31"/>
    </row>
    <row r="302" spans="1:7" ht="12.75" customHeight="1">
      <c r="A302" s="189">
        <v>22</v>
      </c>
      <c r="B302" s="258" t="s">
        <v>232</v>
      </c>
      <c r="C302" s="189">
        <v>64545</v>
      </c>
      <c r="D302" s="259">
        <v>64730.00072727273</v>
      </c>
      <c r="E302" s="259">
        <f t="shared" si="22"/>
        <v>185.00072727273073</v>
      </c>
      <c r="F302" s="209">
        <f t="shared" si="23"/>
        <v>0.002866228635412979</v>
      </c>
      <c r="G302" s="31"/>
    </row>
    <row r="303" spans="1:7" ht="12.75" customHeight="1">
      <c r="A303" s="189">
        <v>23</v>
      </c>
      <c r="B303" s="258" t="s">
        <v>233</v>
      </c>
      <c r="C303" s="189">
        <v>79166</v>
      </c>
      <c r="D303" s="259">
        <v>78755.5199090909</v>
      </c>
      <c r="E303" s="259">
        <f aca="true" t="shared" si="24" ref="E303:E310">D303-C303</f>
        <v>-410.4800909090991</v>
      </c>
      <c r="F303" s="209">
        <f aca="true" t="shared" si="25" ref="F303:F310">E303/C303</f>
        <v>-0.005185055338265153</v>
      </c>
      <c r="G303" s="31"/>
    </row>
    <row r="304" spans="1:7" ht="12.75" customHeight="1">
      <c r="A304" s="189">
        <v>24</v>
      </c>
      <c r="B304" s="258" t="s">
        <v>234</v>
      </c>
      <c r="C304" s="189">
        <v>294328</v>
      </c>
      <c r="D304" s="259">
        <v>293827.4860909091</v>
      </c>
      <c r="E304" s="259">
        <f t="shared" si="24"/>
        <v>-500.5139090908924</v>
      </c>
      <c r="F304" s="209">
        <f t="shared" si="25"/>
        <v>-0.0017005310710869928</v>
      </c>
      <c r="G304" s="31"/>
    </row>
    <row r="305" spans="1:7" ht="12.75" customHeight="1">
      <c r="A305" s="189">
        <v>25</v>
      </c>
      <c r="B305" s="258" t="s">
        <v>235</v>
      </c>
      <c r="C305" s="189">
        <v>65404</v>
      </c>
      <c r="D305" s="259">
        <v>65747.32882882883</v>
      </c>
      <c r="E305" s="259">
        <f t="shared" si="24"/>
        <v>343.3288288288313</v>
      </c>
      <c r="F305" s="209">
        <f t="shared" si="25"/>
        <v>0.0052493552203050475</v>
      </c>
      <c r="G305" s="31"/>
    </row>
    <row r="306" spans="1:7" ht="12.75" customHeight="1">
      <c r="A306" s="189">
        <v>26</v>
      </c>
      <c r="B306" s="258" t="s">
        <v>236</v>
      </c>
      <c r="C306" s="189">
        <v>62214</v>
      </c>
      <c r="D306" s="259">
        <v>57261.792792792796</v>
      </c>
      <c r="E306" s="259">
        <f t="shared" si="24"/>
        <v>-4952.207207207204</v>
      </c>
      <c r="F306" s="209">
        <f t="shared" si="25"/>
        <v>-0.07959956291521529</v>
      </c>
      <c r="G306" s="31"/>
    </row>
    <row r="307" spans="1:7" ht="12.75" customHeight="1">
      <c r="A307" s="189">
        <v>27</v>
      </c>
      <c r="B307" s="258" t="s">
        <v>237</v>
      </c>
      <c r="C307" s="189">
        <v>108918</v>
      </c>
      <c r="D307" s="259">
        <v>108616.73180180181</v>
      </c>
      <c r="E307" s="259">
        <f t="shared" si="24"/>
        <v>-301.26819819818775</v>
      </c>
      <c r="F307" s="209">
        <f t="shared" si="25"/>
        <v>-0.002766009274850693</v>
      </c>
      <c r="G307" s="31"/>
    </row>
    <row r="308" spans="1:7" ht="12.75" customHeight="1">
      <c r="A308" s="189">
        <v>28</v>
      </c>
      <c r="B308" s="258" t="s">
        <v>238</v>
      </c>
      <c r="C308" s="189">
        <v>111899</v>
      </c>
      <c r="D308" s="259">
        <v>104151.11711711712</v>
      </c>
      <c r="E308" s="259">
        <f t="shared" si="24"/>
        <v>-7747.882882882885</v>
      </c>
      <c r="F308" s="209">
        <f t="shared" si="25"/>
        <v>-0.0692399653516375</v>
      </c>
      <c r="G308" s="31"/>
    </row>
    <row r="309" spans="1:7" ht="12.75" customHeight="1">
      <c r="A309" s="189">
        <v>29</v>
      </c>
      <c r="B309" s="258" t="s">
        <v>239</v>
      </c>
      <c r="C309" s="189">
        <v>30720</v>
      </c>
      <c r="D309" s="259">
        <v>29441.33497797357</v>
      </c>
      <c r="E309" s="259">
        <f t="shared" si="24"/>
        <v>-1278.665022026431</v>
      </c>
      <c r="F309" s="209">
        <f t="shared" si="25"/>
        <v>-0.04162321035242288</v>
      </c>
      <c r="G309" s="31"/>
    </row>
    <row r="310" spans="1:7" ht="12.75" customHeight="1">
      <c r="A310" s="189">
        <v>30</v>
      </c>
      <c r="B310" s="258" t="s">
        <v>240</v>
      </c>
      <c r="C310" s="189">
        <v>165423</v>
      </c>
      <c r="D310" s="259">
        <v>164670.26752252254</v>
      </c>
      <c r="E310" s="259">
        <f t="shared" si="24"/>
        <v>-752.7324774774606</v>
      </c>
      <c r="F310" s="209">
        <f t="shared" si="25"/>
        <v>-0.004550349573381335</v>
      </c>
      <c r="G310" s="31"/>
    </row>
    <row r="311" spans="1:7" ht="12.75" customHeight="1">
      <c r="A311" s="189">
        <v>31</v>
      </c>
      <c r="B311" s="258" t="s">
        <v>241</v>
      </c>
      <c r="C311" s="189">
        <v>162891</v>
      </c>
      <c r="D311" s="259">
        <v>162837.13513513515</v>
      </c>
      <c r="E311" s="259">
        <f t="shared" si="22"/>
        <v>-53.86486486485228</v>
      </c>
      <c r="F311" s="209">
        <f t="shared" si="23"/>
        <v>-0.0003306804235031541</v>
      </c>
      <c r="G311" s="31"/>
    </row>
    <row r="312" spans="1:7" ht="12.75" customHeight="1">
      <c r="A312" s="189">
        <v>32</v>
      </c>
      <c r="B312" s="258" t="s">
        <v>242</v>
      </c>
      <c r="C312" s="189">
        <v>81895</v>
      </c>
      <c r="D312" s="259">
        <v>81653.004</v>
      </c>
      <c r="E312" s="259">
        <f t="shared" si="22"/>
        <v>-241.99599999999919</v>
      </c>
      <c r="F312" s="209">
        <f t="shared" si="23"/>
        <v>-0.0029549545149276414</v>
      </c>
      <c r="G312" s="31"/>
    </row>
    <row r="313" spans="1:7" ht="12.75" customHeight="1">
      <c r="A313" s="189">
        <v>33</v>
      </c>
      <c r="B313" s="258" t="s">
        <v>243</v>
      </c>
      <c r="C313" s="189">
        <v>44862</v>
      </c>
      <c r="D313" s="259">
        <v>40991.23423423423</v>
      </c>
      <c r="E313" s="259">
        <f t="shared" si="22"/>
        <v>-3870.765765765769</v>
      </c>
      <c r="F313" s="209">
        <f t="shared" si="23"/>
        <v>-0.0862816139665144</v>
      </c>
      <c r="G313" s="31"/>
    </row>
    <row r="314" spans="1:7" ht="12.75" customHeight="1">
      <c r="A314" s="189">
        <v>34</v>
      </c>
      <c r="B314" s="258" t="s">
        <v>244</v>
      </c>
      <c r="C314" s="189">
        <v>45032</v>
      </c>
      <c r="D314" s="259">
        <v>46690.99545454545</v>
      </c>
      <c r="E314" s="259">
        <f t="shared" si="22"/>
        <v>1658.995454545453</v>
      </c>
      <c r="F314" s="209">
        <f t="shared" si="23"/>
        <v>0.036840368061499665</v>
      </c>
      <c r="G314" s="31" t="s">
        <v>12</v>
      </c>
    </row>
    <row r="315" spans="1:7" ht="12.75" customHeight="1">
      <c r="A315" s="189">
        <v>35</v>
      </c>
      <c r="B315" s="258" t="s">
        <v>245</v>
      </c>
      <c r="C315" s="189">
        <v>96735</v>
      </c>
      <c r="D315" s="141">
        <v>96268.15554054055</v>
      </c>
      <c r="E315" s="259">
        <f t="shared" si="22"/>
        <v>-466.84445945944753</v>
      </c>
      <c r="F315" s="209">
        <f t="shared" si="23"/>
        <v>-0.004826013950064067</v>
      </c>
      <c r="G315" s="31" t="s">
        <v>12</v>
      </c>
    </row>
    <row r="316" spans="1:7" ht="12.75" customHeight="1">
      <c r="A316" s="189"/>
      <c r="B316" s="1" t="s">
        <v>27</v>
      </c>
      <c r="C316" s="16">
        <v>3658842</v>
      </c>
      <c r="D316" s="140">
        <v>3634416.547782949</v>
      </c>
      <c r="E316" s="140">
        <f>D316-C316</f>
        <v>-24425.452217050828</v>
      </c>
      <c r="F316" s="138">
        <f>E316/C316</f>
        <v>-0.006675732982471183</v>
      </c>
      <c r="G316" s="31"/>
    </row>
    <row r="317" spans="1:7" ht="12.75" customHeight="1">
      <c r="A317" s="40"/>
      <c r="B317" s="2"/>
      <c r="C317" s="142"/>
      <c r="D317" s="184"/>
      <c r="E317" s="184"/>
      <c r="F317" s="143"/>
      <c r="G317" s="31"/>
    </row>
    <row r="318" spans="1:8" ht="14.25">
      <c r="A318" s="47" t="s">
        <v>151</v>
      </c>
      <c r="B318" s="48"/>
      <c r="C318" s="48"/>
      <c r="D318" s="48"/>
      <c r="E318" s="48"/>
      <c r="F318" s="48"/>
      <c r="G318" s="48"/>
      <c r="H318" s="48"/>
    </row>
    <row r="319" spans="1:6" ht="46.5" customHeight="1">
      <c r="A319" s="49" t="s">
        <v>30</v>
      </c>
      <c r="B319" s="49" t="s">
        <v>31</v>
      </c>
      <c r="C319" s="50" t="s">
        <v>152</v>
      </c>
      <c r="D319" s="50" t="s">
        <v>153</v>
      </c>
      <c r="E319" s="49" t="s">
        <v>32</v>
      </c>
      <c r="F319" s="51"/>
    </row>
    <row r="320" spans="1:6" ht="13.5" customHeight="1">
      <c r="A320" s="49">
        <v>1</v>
      </c>
      <c r="B320" s="49">
        <v>2</v>
      </c>
      <c r="C320" s="50">
        <v>3</v>
      </c>
      <c r="D320" s="50">
        <v>4</v>
      </c>
      <c r="E320" s="49">
        <v>5</v>
      </c>
      <c r="F320" s="51"/>
    </row>
    <row r="321" spans="1:7" ht="12.75" customHeight="1">
      <c r="A321" s="18">
        <v>1</v>
      </c>
      <c r="B321" s="206" t="s">
        <v>211</v>
      </c>
      <c r="C321" s="220">
        <v>96726066</v>
      </c>
      <c r="D321" s="220">
        <v>99478516</v>
      </c>
      <c r="E321" s="209">
        <f aca="true" t="shared" si="26" ref="E321:E356">D321/C321</f>
        <v>1.0284561350815198</v>
      </c>
      <c r="F321" s="142"/>
      <c r="G321" s="31"/>
    </row>
    <row r="322" spans="1:7" ht="12.75" customHeight="1">
      <c r="A322" s="18">
        <v>2</v>
      </c>
      <c r="B322" s="206" t="s">
        <v>212</v>
      </c>
      <c r="C322" s="220">
        <v>29319762</v>
      </c>
      <c r="D322" s="220">
        <v>28910369.9</v>
      </c>
      <c r="E322" s="209">
        <f t="shared" si="26"/>
        <v>0.9860369910233241</v>
      </c>
      <c r="F322" s="142"/>
      <c r="G322" s="31"/>
    </row>
    <row r="323" spans="1:7" ht="12.75" customHeight="1">
      <c r="A323" s="18">
        <v>3</v>
      </c>
      <c r="B323" s="206" t="s">
        <v>213</v>
      </c>
      <c r="C323" s="220">
        <v>56343129</v>
      </c>
      <c r="D323" s="220">
        <v>55714167.39</v>
      </c>
      <c r="E323" s="209">
        <f t="shared" si="26"/>
        <v>0.9888369421229695</v>
      </c>
      <c r="F323" s="142"/>
      <c r="G323" s="31"/>
    </row>
    <row r="324" spans="1:7" ht="12.75" customHeight="1">
      <c r="A324" s="18">
        <v>4</v>
      </c>
      <c r="B324" s="206" t="s">
        <v>214</v>
      </c>
      <c r="C324" s="220">
        <v>89774580</v>
      </c>
      <c r="D324" s="220">
        <v>89178100.12</v>
      </c>
      <c r="E324" s="209">
        <f t="shared" si="26"/>
        <v>0.9933558042822367</v>
      </c>
      <c r="F324" s="142"/>
      <c r="G324" s="31"/>
    </row>
    <row r="325" spans="1:7" ht="12.75" customHeight="1">
      <c r="A325" s="18">
        <v>5</v>
      </c>
      <c r="B325" s="206" t="s">
        <v>215</v>
      </c>
      <c r="C325" s="220">
        <v>69385420</v>
      </c>
      <c r="D325" s="220">
        <v>69309143</v>
      </c>
      <c r="E325" s="209">
        <f t="shared" si="26"/>
        <v>0.9989006768280714</v>
      </c>
      <c r="F325" s="142"/>
      <c r="G325" s="31"/>
    </row>
    <row r="326" spans="1:7" ht="12.75" customHeight="1">
      <c r="A326" s="18">
        <v>6</v>
      </c>
      <c r="B326" s="206" t="s">
        <v>216</v>
      </c>
      <c r="C326" s="220">
        <v>23968452</v>
      </c>
      <c r="D326" s="220">
        <v>24017921.5</v>
      </c>
      <c r="E326" s="209">
        <f t="shared" si="26"/>
        <v>1.0020639422187132</v>
      </c>
      <c r="F326" s="142"/>
      <c r="G326" s="31"/>
    </row>
    <row r="327" spans="1:7" ht="12.75" customHeight="1">
      <c r="A327" s="18">
        <v>7</v>
      </c>
      <c r="B327" s="206" t="s">
        <v>217</v>
      </c>
      <c r="C327" s="220">
        <v>57136140</v>
      </c>
      <c r="D327" s="220">
        <v>56725390.239999995</v>
      </c>
      <c r="E327" s="209">
        <f t="shared" si="26"/>
        <v>0.9928110341370627</v>
      </c>
      <c r="F327" s="142"/>
      <c r="G327" s="31"/>
    </row>
    <row r="328" spans="1:7" ht="12.75" customHeight="1">
      <c r="A328" s="18">
        <v>8</v>
      </c>
      <c r="B328" s="206" t="s">
        <v>218</v>
      </c>
      <c r="C328" s="220">
        <v>34427760</v>
      </c>
      <c r="D328" s="220">
        <v>34154091.37</v>
      </c>
      <c r="E328" s="209">
        <f t="shared" si="26"/>
        <v>0.9920509312833596</v>
      </c>
      <c r="F328" s="142"/>
      <c r="G328" s="31"/>
    </row>
    <row r="329" spans="1:7" ht="12.75" customHeight="1">
      <c r="A329" s="18">
        <v>9</v>
      </c>
      <c r="B329" s="206" t="s">
        <v>219</v>
      </c>
      <c r="C329" s="220">
        <v>49121200</v>
      </c>
      <c r="D329" s="220">
        <v>49662440.04</v>
      </c>
      <c r="E329" s="209">
        <f t="shared" si="26"/>
        <v>1.011018461275376</v>
      </c>
      <c r="F329" s="142"/>
      <c r="G329" s="31"/>
    </row>
    <row r="330" spans="1:7" ht="12.75" customHeight="1">
      <c r="A330" s="18">
        <v>10</v>
      </c>
      <c r="B330" s="206" t="s">
        <v>220</v>
      </c>
      <c r="C330" s="220">
        <v>18968124</v>
      </c>
      <c r="D330" s="220">
        <v>19429082.85</v>
      </c>
      <c r="E330" s="209">
        <f t="shared" si="26"/>
        <v>1.0243017627889823</v>
      </c>
      <c r="F330" s="142"/>
      <c r="G330" s="31"/>
    </row>
    <row r="331" spans="1:7" ht="12.75" customHeight="1">
      <c r="A331" s="18">
        <v>11</v>
      </c>
      <c r="B331" s="206" t="s">
        <v>221</v>
      </c>
      <c r="C331" s="220">
        <v>25989984</v>
      </c>
      <c r="D331" s="220">
        <v>25649686.18</v>
      </c>
      <c r="E331" s="209">
        <f t="shared" si="26"/>
        <v>0.9869065783187861</v>
      </c>
      <c r="F331" s="142"/>
      <c r="G331" s="31"/>
    </row>
    <row r="332" spans="1:7" ht="12.75" customHeight="1">
      <c r="A332" s="18">
        <v>12</v>
      </c>
      <c r="B332" s="206" t="s">
        <v>222</v>
      </c>
      <c r="C332" s="220">
        <v>24723696</v>
      </c>
      <c r="D332" s="220">
        <v>24567938.86</v>
      </c>
      <c r="E332" s="209">
        <f t="shared" si="26"/>
        <v>0.9937000867507835</v>
      </c>
      <c r="F332" s="142"/>
      <c r="G332" s="31"/>
    </row>
    <row r="333" spans="1:7" ht="12.75" customHeight="1">
      <c r="A333" s="18">
        <v>13</v>
      </c>
      <c r="B333" s="206" t="s">
        <v>223</v>
      </c>
      <c r="C333" s="220">
        <v>86233778</v>
      </c>
      <c r="D333" s="220">
        <v>85768772.43</v>
      </c>
      <c r="E333" s="209">
        <f t="shared" si="26"/>
        <v>0.9946076168667921</v>
      </c>
      <c r="F333" s="142"/>
      <c r="G333" s="31"/>
    </row>
    <row r="334" spans="1:7" ht="12.75" customHeight="1">
      <c r="A334" s="18">
        <v>14</v>
      </c>
      <c r="B334" s="206" t="s">
        <v>224</v>
      </c>
      <c r="C334" s="220">
        <v>48236382</v>
      </c>
      <c r="D334" s="220">
        <v>47185568.05</v>
      </c>
      <c r="E334" s="209">
        <f t="shared" si="26"/>
        <v>0.9782153240680447</v>
      </c>
      <c r="F334" s="142"/>
      <c r="G334" s="31"/>
    </row>
    <row r="335" spans="1:7" ht="12.75" customHeight="1">
      <c r="A335" s="18">
        <v>15</v>
      </c>
      <c r="B335" s="206" t="s">
        <v>225</v>
      </c>
      <c r="C335" s="220">
        <v>78707658</v>
      </c>
      <c r="D335" s="220">
        <v>77888245.2</v>
      </c>
      <c r="E335" s="209">
        <f t="shared" si="26"/>
        <v>0.989589160434681</v>
      </c>
      <c r="F335" s="142"/>
      <c r="G335" s="31"/>
    </row>
    <row r="336" spans="1:7" ht="12.75" customHeight="1">
      <c r="A336" s="18">
        <v>16</v>
      </c>
      <c r="B336" s="206" t="s">
        <v>226</v>
      </c>
      <c r="C336" s="220">
        <v>58116048</v>
      </c>
      <c r="D336" s="220">
        <v>57743907.620000005</v>
      </c>
      <c r="E336" s="209">
        <f t="shared" si="26"/>
        <v>0.9935965986537832</v>
      </c>
      <c r="F336" s="142"/>
      <c r="G336" s="31"/>
    </row>
    <row r="337" spans="1:7" ht="12.75" customHeight="1">
      <c r="A337" s="18">
        <v>17</v>
      </c>
      <c r="B337" s="206" t="s">
        <v>227</v>
      </c>
      <c r="C337" s="220">
        <v>120514254</v>
      </c>
      <c r="D337" s="220">
        <v>118228404.21000001</v>
      </c>
      <c r="E337" s="209">
        <f t="shared" si="26"/>
        <v>0.9810325358691596</v>
      </c>
      <c r="F337" s="142"/>
      <c r="G337" s="31"/>
    </row>
    <row r="338" spans="1:7" ht="12.75" customHeight="1">
      <c r="A338" s="18">
        <v>18</v>
      </c>
      <c r="B338" s="206" t="s">
        <v>228</v>
      </c>
      <c r="C338" s="220">
        <v>70755174</v>
      </c>
      <c r="D338" s="220">
        <v>71033399.6</v>
      </c>
      <c r="E338" s="209">
        <f t="shared" si="26"/>
        <v>1.003932229747608</v>
      </c>
      <c r="F338" s="142"/>
      <c r="G338" s="31"/>
    </row>
    <row r="339" spans="1:7" ht="12.75" customHeight="1">
      <c r="A339" s="18">
        <v>19</v>
      </c>
      <c r="B339" s="206" t="s">
        <v>229</v>
      </c>
      <c r="C339" s="220">
        <v>76017684</v>
      </c>
      <c r="D339" s="220">
        <v>74600242.85</v>
      </c>
      <c r="E339" s="209">
        <f t="shared" si="26"/>
        <v>0.9813537972296025</v>
      </c>
      <c r="F339" s="142"/>
      <c r="G339" s="31" t="s">
        <v>12</v>
      </c>
    </row>
    <row r="340" spans="1:7" ht="12.75" customHeight="1">
      <c r="A340" s="18">
        <v>20</v>
      </c>
      <c r="B340" s="206" t="s">
        <v>230</v>
      </c>
      <c r="C340" s="220">
        <v>35144154</v>
      </c>
      <c r="D340" s="220">
        <v>34975235.7</v>
      </c>
      <c r="E340" s="209">
        <f t="shared" si="26"/>
        <v>0.9951935590767103</v>
      </c>
      <c r="F340" s="142"/>
      <c r="G340" s="31"/>
    </row>
    <row r="341" spans="1:7" ht="12.75" customHeight="1">
      <c r="A341" s="18">
        <v>21</v>
      </c>
      <c r="B341" s="206" t="s">
        <v>231</v>
      </c>
      <c r="C341" s="220">
        <v>137075454</v>
      </c>
      <c r="D341" s="220">
        <v>132272001.28</v>
      </c>
      <c r="E341" s="209">
        <f t="shared" si="26"/>
        <v>0.9649576012347185</v>
      </c>
      <c r="F341" s="142"/>
      <c r="G341" s="31"/>
    </row>
    <row r="342" spans="1:7" ht="12.75" customHeight="1">
      <c r="A342" s="18">
        <v>22</v>
      </c>
      <c r="B342" s="206" t="s">
        <v>232</v>
      </c>
      <c r="C342" s="220">
        <v>37253598</v>
      </c>
      <c r="D342" s="220">
        <v>36928821.94</v>
      </c>
      <c r="E342" s="209">
        <f t="shared" si="26"/>
        <v>0.991282021672108</v>
      </c>
      <c r="F342" s="142"/>
      <c r="G342" s="31"/>
    </row>
    <row r="343" spans="1:7" ht="12.75" customHeight="1">
      <c r="A343" s="18">
        <v>23</v>
      </c>
      <c r="B343" s="206" t="s">
        <v>233</v>
      </c>
      <c r="C343" s="220">
        <v>50194622</v>
      </c>
      <c r="D343" s="220">
        <v>49084430.66</v>
      </c>
      <c r="E343" s="209">
        <f t="shared" si="26"/>
        <v>0.9778822651558168</v>
      </c>
      <c r="F343" s="142"/>
      <c r="G343" s="31"/>
    </row>
    <row r="344" spans="1:7" ht="12.75" customHeight="1">
      <c r="A344" s="18">
        <v>24</v>
      </c>
      <c r="B344" s="206" t="s">
        <v>234</v>
      </c>
      <c r="C344" s="220">
        <v>160301538</v>
      </c>
      <c r="D344" s="220">
        <v>158935086.14</v>
      </c>
      <c r="E344" s="209">
        <f t="shared" si="26"/>
        <v>0.9914757408004407</v>
      </c>
      <c r="F344" s="142"/>
      <c r="G344" s="31"/>
    </row>
    <row r="345" spans="1:7" ht="12.75" customHeight="1">
      <c r="A345" s="18">
        <v>25</v>
      </c>
      <c r="B345" s="206" t="s">
        <v>235</v>
      </c>
      <c r="C345" s="220">
        <v>39339066</v>
      </c>
      <c r="D345" s="220">
        <v>39032225.620000005</v>
      </c>
      <c r="E345" s="209">
        <f t="shared" si="26"/>
        <v>0.99220011019072</v>
      </c>
      <c r="F345" s="142" t="s">
        <v>12</v>
      </c>
      <c r="G345" s="31"/>
    </row>
    <row r="346" spans="1:7" ht="12.75" customHeight="1">
      <c r="A346" s="18">
        <v>26</v>
      </c>
      <c r="B346" s="206" t="s">
        <v>236</v>
      </c>
      <c r="C346" s="220">
        <v>32449518</v>
      </c>
      <c r="D346" s="220">
        <v>31007081.29</v>
      </c>
      <c r="E346" s="209">
        <f t="shared" si="26"/>
        <v>0.9555482854937938</v>
      </c>
      <c r="F346" s="142"/>
      <c r="G346" s="31"/>
    </row>
    <row r="347" spans="1:7" ht="12.75" customHeight="1">
      <c r="A347" s="18">
        <v>27</v>
      </c>
      <c r="B347" s="206" t="s">
        <v>237</v>
      </c>
      <c r="C347" s="220">
        <v>61033915</v>
      </c>
      <c r="D347" s="220">
        <v>60854917.94</v>
      </c>
      <c r="E347" s="209">
        <f t="shared" si="26"/>
        <v>0.9970672525267303</v>
      </c>
      <c r="F347" s="142"/>
      <c r="G347" s="31"/>
    </row>
    <row r="348" spans="1:7" ht="12.75" customHeight="1">
      <c r="A348" s="18">
        <v>28</v>
      </c>
      <c r="B348" s="206" t="s">
        <v>238</v>
      </c>
      <c r="C348" s="220">
        <v>61477572</v>
      </c>
      <c r="D348" s="220">
        <v>59488153.16</v>
      </c>
      <c r="E348" s="209">
        <f t="shared" si="26"/>
        <v>0.9676399250120027</v>
      </c>
      <c r="F348" s="142"/>
      <c r="G348" s="31"/>
    </row>
    <row r="349" spans="1:7" ht="12.75" customHeight="1">
      <c r="A349" s="18">
        <v>29</v>
      </c>
      <c r="B349" s="206" t="s">
        <v>239</v>
      </c>
      <c r="C349" s="220">
        <v>15791970</v>
      </c>
      <c r="D349" s="220">
        <v>15392675.280000001</v>
      </c>
      <c r="E349" s="209">
        <f t="shared" si="26"/>
        <v>0.9747153319060258</v>
      </c>
      <c r="F349" s="142"/>
      <c r="G349" s="31"/>
    </row>
    <row r="350" spans="1:8" ht="12.75" customHeight="1">
      <c r="A350" s="18">
        <v>30</v>
      </c>
      <c r="B350" s="206" t="s">
        <v>240</v>
      </c>
      <c r="C350" s="220">
        <v>100729392</v>
      </c>
      <c r="D350" s="220">
        <v>99720440.61</v>
      </c>
      <c r="E350" s="209">
        <f t="shared" si="26"/>
        <v>0.9899835453191259</v>
      </c>
      <c r="F350" s="142"/>
      <c r="G350" s="31"/>
      <c r="H350" s="10" t="s">
        <v>12</v>
      </c>
    </row>
    <row r="351" spans="1:7" ht="12.75" customHeight="1">
      <c r="A351" s="18">
        <v>31</v>
      </c>
      <c r="B351" s="206" t="s">
        <v>241</v>
      </c>
      <c r="C351" s="220">
        <v>92468514</v>
      </c>
      <c r="D351" s="220">
        <v>91620710.84</v>
      </c>
      <c r="E351" s="209">
        <f t="shared" si="26"/>
        <v>0.9908314395535761</v>
      </c>
      <c r="F351" s="142"/>
      <c r="G351" s="31" t="s">
        <v>12</v>
      </c>
    </row>
    <row r="352" spans="1:8" ht="12.75" customHeight="1">
      <c r="A352" s="18">
        <v>32</v>
      </c>
      <c r="B352" s="206" t="s">
        <v>242</v>
      </c>
      <c r="C352" s="220">
        <v>50242152</v>
      </c>
      <c r="D352" s="220">
        <v>49613586.870000005</v>
      </c>
      <c r="E352" s="209">
        <f t="shared" si="26"/>
        <v>0.9874892872821213</v>
      </c>
      <c r="F352" s="142"/>
      <c r="G352" s="31"/>
      <c r="H352" s="10" t="s">
        <v>12</v>
      </c>
    </row>
    <row r="353" spans="1:7" ht="12.75" customHeight="1">
      <c r="A353" s="18">
        <v>33</v>
      </c>
      <c r="B353" s="206" t="s">
        <v>243</v>
      </c>
      <c r="C353" s="220">
        <v>20484162</v>
      </c>
      <c r="D353" s="220">
        <v>19580883.91</v>
      </c>
      <c r="E353" s="209">
        <f t="shared" si="26"/>
        <v>0.9559035859021229</v>
      </c>
      <c r="F353" s="142"/>
      <c r="G353" s="31"/>
    </row>
    <row r="354" spans="1:7" ht="12.75" customHeight="1">
      <c r="A354" s="18">
        <v>34</v>
      </c>
      <c r="B354" s="206" t="s">
        <v>244</v>
      </c>
      <c r="C354" s="220">
        <v>25007856</v>
      </c>
      <c r="D354" s="220">
        <v>25256795.72</v>
      </c>
      <c r="E354" s="209">
        <f t="shared" si="26"/>
        <v>1.0099544607102664</v>
      </c>
      <c r="F354" s="142"/>
      <c r="G354" s="31"/>
    </row>
    <row r="355" spans="1:7" ht="12.75" customHeight="1">
      <c r="A355" s="18">
        <v>35</v>
      </c>
      <c r="B355" s="206" t="s">
        <v>245</v>
      </c>
      <c r="C355" s="220">
        <v>57459150</v>
      </c>
      <c r="D355" s="220">
        <v>57055214.96</v>
      </c>
      <c r="E355" s="209">
        <f t="shared" si="26"/>
        <v>0.992970048460515</v>
      </c>
      <c r="F355" s="142"/>
      <c r="G355" s="31"/>
    </row>
    <row r="356" spans="1:7" ht="16.5" customHeight="1">
      <c r="A356" s="34"/>
      <c r="B356" s="1" t="s">
        <v>27</v>
      </c>
      <c r="C356" s="221">
        <v>2090917924</v>
      </c>
      <c r="D356" s="222">
        <v>2070063649.33</v>
      </c>
      <c r="E356" s="138">
        <f t="shared" si="26"/>
        <v>0.9900262585964612</v>
      </c>
      <c r="F356" s="42"/>
      <c r="G356" s="31" t="s">
        <v>12</v>
      </c>
    </row>
    <row r="357" spans="1:7" ht="16.5" customHeight="1">
      <c r="A357" s="40"/>
      <c r="B357" s="2"/>
      <c r="C357" s="142"/>
      <c r="D357" s="142"/>
      <c r="E357" s="143"/>
      <c r="F357" s="42"/>
      <c r="G357" s="31"/>
    </row>
    <row r="358" ht="15.75" customHeight="1">
      <c r="A358" s="9" t="s">
        <v>97</v>
      </c>
    </row>
    <row r="359" ht="14.25">
      <c r="A359" s="9"/>
    </row>
    <row r="360" ht="14.25">
      <c r="A360" s="9" t="s">
        <v>33</v>
      </c>
    </row>
    <row r="361" spans="1:7" ht="33.75" customHeight="1">
      <c r="A361" s="189" t="s">
        <v>20</v>
      </c>
      <c r="B361" s="189"/>
      <c r="C361" s="190" t="s">
        <v>34</v>
      </c>
      <c r="D361" s="190" t="s">
        <v>35</v>
      </c>
      <c r="E361" s="190" t="s">
        <v>6</v>
      </c>
      <c r="F361" s="190" t="s">
        <v>28</v>
      </c>
      <c r="G361" s="191"/>
    </row>
    <row r="362" spans="1:7" ht="16.5" customHeight="1">
      <c r="A362" s="189">
        <v>1</v>
      </c>
      <c r="B362" s="189">
        <v>2</v>
      </c>
      <c r="C362" s="190">
        <v>3</v>
      </c>
      <c r="D362" s="190">
        <v>4</v>
      </c>
      <c r="E362" s="190" t="s">
        <v>36</v>
      </c>
      <c r="F362" s="190">
        <v>6</v>
      </c>
      <c r="G362" s="191"/>
    </row>
    <row r="363" spans="1:7" ht="27" customHeight="1">
      <c r="A363" s="192">
        <v>1</v>
      </c>
      <c r="B363" s="193" t="s">
        <v>154</v>
      </c>
      <c r="C363" s="197">
        <v>5303.63</v>
      </c>
      <c r="D363" s="197">
        <v>5303.63</v>
      </c>
      <c r="E363" s="194">
        <f>D363-C363</f>
        <v>0</v>
      </c>
      <c r="F363" s="195">
        <v>0</v>
      </c>
      <c r="G363" s="191"/>
    </row>
    <row r="364" spans="1:8" ht="28.5">
      <c r="A364" s="192">
        <v>2</v>
      </c>
      <c r="B364" s="193" t="s">
        <v>155</v>
      </c>
      <c r="C364" s="197">
        <v>249797.4927</v>
      </c>
      <c r="D364" s="197">
        <v>249797.4927</v>
      </c>
      <c r="E364" s="194">
        <f>D364-C364</f>
        <v>0</v>
      </c>
      <c r="F364" s="196">
        <f>E364/C364</f>
        <v>0</v>
      </c>
      <c r="G364" s="191"/>
      <c r="H364" s="10" t="s">
        <v>12</v>
      </c>
    </row>
    <row r="365" spans="1:7" ht="28.5">
      <c r="A365" s="192">
        <v>3</v>
      </c>
      <c r="B365" s="193" t="s">
        <v>156</v>
      </c>
      <c r="C365" s="261">
        <v>243993.618</v>
      </c>
      <c r="D365" s="261">
        <v>243993.618</v>
      </c>
      <c r="E365" s="194">
        <f>D365-C365</f>
        <v>0</v>
      </c>
      <c r="F365" s="196">
        <f>E365/C365</f>
        <v>0</v>
      </c>
      <c r="G365" s="191" t="s">
        <v>12</v>
      </c>
    </row>
    <row r="366" ht="14.25">
      <c r="A366" s="54"/>
    </row>
    <row r="367" spans="1:8" ht="14.25">
      <c r="A367" s="9" t="s">
        <v>164</v>
      </c>
      <c r="B367" s="48"/>
      <c r="C367" s="58"/>
      <c r="D367" s="48"/>
      <c r="E367" s="48"/>
      <c r="F367" s="48"/>
      <c r="G367" s="48" t="s">
        <v>12</v>
      </c>
      <c r="H367" s="10" t="s">
        <v>12</v>
      </c>
    </row>
    <row r="368" spans="1:8" ht="6" customHeight="1">
      <c r="A368" s="9"/>
      <c r="B368" s="48"/>
      <c r="C368" s="58"/>
      <c r="D368" s="48"/>
      <c r="E368" s="48"/>
      <c r="F368" s="48"/>
      <c r="G368" s="48"/>
      <c r="H368" s="10" t="s">
        <v>12</v>
      </c>
    </row>
    <row r="369" spans="1:5" ht="14.25">
      <c r="A369" s="48"/>
      <c r="B369" s="48"/>
      <c r="C369" s="48"/>
      <c r="D369" s="48"/>
      <c r="E369" s="59" t="s">
        <v>98</v>
      </c>
    </row>
    <row r="370" spans="1:8" ht="43.5" customHeight="1">
      <c r="A370" s="60" t="s">
        <v>37</v>
      </c>
      <c r="B370" s="60" t="s">
        <v>38</v>
      </c>
      <c r="C370" s="61" t="s">
        <v>171</v>
      </c>
      <c r="D370" s="62" t="s">
        <v>168</v>
      </c>
      <c r="E370" s="61" t="s">
        <v>167</v>
      </c>
      <c r="F370" s="263"/>
      <c r="G370" s="263"/>
      <c r="H370" s="191"/>
    </row>
    <row r="371" spans="1:8" ht="15.75" customHeight="1">
      <c r="A371" s="60">
        <v>1</v>
      </c>
      <c r="B371" s="60">
        <v>2</v>
      </c>
      <c r="C371" s="61">
        <v>3</v>
      </c>
      <c r="D371" s="62">
        <v>4</v>
      </c>
      <c r="E371" s="61">
        <v>5</v>
      </c>
      <c r="F371" s="263"/>
      <c r="G371" s="263"/>
      <c r="H371" s="191"/>
    </row>
    <row r="372" spans="1:8" ht="12.75" customHeight="1">
      <c r="A372" s="18">
        <v>1</v>
      </c>
      <c r="B372" s="206" t="s">
        <v>211</v>
      </c>
      <c r="C372" s="170">
        <v>11522.3328</v>
      </c>
      <c r="D372" s="170">
        <v>245.1607698580197</v>
      </c>
      <c r="E372" s="147">
        <f aca="true" t="shared" si="27" ref="E372:E407">D372/C372</f>
        <v>0.021277008233785758</v>
      </c>
      <c r="F372" s="264"/>
      <c r="G372" s="265"/>
      <c r="H372" s="211"/>
    </row>
    <row r="373" spans="1:8" ht="12.75" customHeight="1">
      <c r="A373" s="18">
        <v>2</v>
      </c>
      <c r="B373" s="206" t="s">
        <v>212</v>
      </c>
      <c r="C373" s="170">
        <v>3549.9687</v>
      </c>
      <c r="D373" s="170">
        <v>75.06567524053935</v>
      </c>
      <c r="E373" s="147">
        <f t="shared" si="27"/>
        <v>0.021145447068459885</v>
      </c>
      <c r="F373" s="264"/>
      <c r="G373" s="265"/>
      <c r="H373" s="211"/>
    </row>
    <row r="374" spans="1:8" ht="12.75" customHeight="1">
      <c r="A374" s="18">
        <v>3</v>
      </c>
      <c r="B374" s="206" t="s">
        <v>213</v>
      </c>
      <c r="C374" s="170">
        <v>6784.54905</v>
      </c>
      <c r="D374" s="170">
        <v>143.2345407329428</v>
      </c>
      <c r="E374" s="147">
        <f t="shared" si="27"/>
        <v>0.021111873416692715</v>
      </c>
      <c r="F374" s="264"/>
      <c r="G374" s="265"/>
      <c r="H374" s="211"/>
    </row>
    <row r="375" spans="1:8" ht="12.75" customHeight="1">
      <c r="A375" s="18">
        <v>4</v>
      </c>
      <c r="B375" s="206" t="s">
        <v>214</v>
      </c>
      <c r="C375" s="170">
        <v>10724.864399999999</v>
      </c>
      <c r="D375" s="170">
        <v>227.94348785438063</v>
      </c>
      <c r="E375" s="147">
        <f t="shared" si="27"/>
        <v>0.021253740779639197</v>
      </c>
      <c r="F375" s="264"/>
      <c r="G375" s="265"/>
      <c r="H375" s="211"/>
    </row>
    <row r="376" spans="1:8" ht="12.75" customHeight="1">
      <c r="A376" s="18">
        <v>5</v>
      </c>
      <c r="B376" s="206" t="s">
        <v>215</v>
      </c>
      <c r="C376" s="170">
        <v>8210.0463</v>
      </c>
      <c r="D376" s="170">
        <v>174.08389404825243</v>
      </c>
      <c r="E376" s="147">
        <f t="shared" si="27"/>
        <v>0.02120376520267035</v>
      </c>
      <c r="F376" s="264"/>
      <c r="G376" s="265"/>
      <c r="H376" s="211"/>
    </row>
    <row r="377" spans="1:8" ht="12.75" customHeight="1">
      <c r="A377" s="18">
        <v>6</v>
      </c>
      <c r="B377" s="206" t="s">
        <v>216</v>
      </c>
      <c r="C377" s="170">
        <v>2881.1603999999998</v>
      </c>
      <c r="D377" s="170">
        <v>61.09089691450029</v>
      </c>
      <c r="E377" s="147">
        <f t="shared" si="27"/>
        <v>0.02120357371096045</v>
      </c>
      <c r="F377" s="264"/>
      <c r="G377" s="265"/>
      <c r="H377" s="211"/>
    </row>
    <row r="378" spans="1:8" ht="12.75" customHeight="1">
      <c r="A378" s="18">
        <v>7</v>
      </c>
      <c r="B378" s="206" t="s">
        <v>217</v>
      </c>
      <c r="C378" s="170">
        <v>6828.8199</v>
      </c>
      <c r="D378" s="170">
        <v>145.1128831473063</v>
      </c>
      <c r="E378" s="147">
        <f t="shared" si="27"/>
        <v>0.021250067401441686</v>
      </c>
      <c r="F378" s="264"/>
      <c r="G378" s="265"/>
      <c r="H378" s="211"/>
    </row>
    <row r="379" spans="1:8" ht="12.75" customHeight="1">
      <c r="A379" s="18">
        <v>8</v>
      </c>
      <c r="B379" s="206" t="s">
        <v>218</v>
      </c>
      <c r="C379" s="170">
        <v>4129.3998</v>
      </c>
      <c r="D379" s="170">
        <v>87.63101868016366</v>
      </c>
      <c r="E379" s="147">
        <f t="shared" si="27"/>
        <v>0.021221248347075443</v>
      </c>
      <c r="F379" s="264"/>
      <c r="G379" s="265"/>
      <c r="H379" s="211"/>
    </row>
    <row r="380" spans="1:8" ht="12.75" customHeight="1">
      <c r="A380" s="18">
        <v>9</v>
      </c>
      <c r="B380" s="206" t="s">
        <v>219</v>
      </c>
      <c r="C380" s="170">
        <v>5774.4864</v>
      </c>
      <c r="D380" s="170">
        <v>122.7423295993373</v>
      </c>
      <c r="E380" s="147">
        <f t="shared" si="27"/>
        <v>0.02125597344888323</v>
      </c>
      <c r="F380" s="264"/>
      <c r="G380" s="265"/>
      <c r="H380" s="211"/>
    </row>
    <row r="381" spans="1:8" ht="12.75" customHeight="1">
      <c r="A381" s="18">
        <v>10</v>
      </c>
      <c r="B381" s="206" t="s">
        <v>220</v>
      </c>
      <c r="C381" s="170">
        <v>2248.6269</v>
      </c>
      <c r="D381" s="170">
        <v>47.933054682753465</v>
      </c>
      <c r="E381" s="147">
        <f t="shared" si="27"/>
        <v>0.021316588662509312</v>
      </c>
      <c r="F381" s="264"/>
      <c r="G381" s="265"/>
      <c r="H381" s="211"/>
    </row>
    <row r="382" spans="1:8" ht="12.75" customHeight="1">
      <c r="A382" s="18">
        <v>11</v>
      </c>
      <c r="B382" s="206" t="s">
        <v>221</v>
      </c>
      <c r="C382" s="170">
        <v>3094.8131999999996</v>
      </c>
      <c r="D382" s="170">
        <v>65.85815248458343</v>
      </c>
      <c r="E382" s="147">
        <f t="shared" si="27"/>
        <v>0.02128017047509796</v>
      </c>
      <c r="F382" s="264"/>
      <c r="G382" s="265"/>
      <c r="H382" s="211"/>
    </row>
    <row r="383" spans="1:8" ht="12.75" customHeight="1">
      <c r="A383" s="18">
        <v>12</v>
      </c>
      <c r="B383" s="206" t="s">
        <v>222</v>
      </c>
      <c r="C383" s="170">
        <v>2898.5652</v>
      </c>
      <c r="D383" s="170">
        <v>62.052651871428935</v>
      </c>
      <c r="E383" s="147">
        <f t="shared" si="27"/>
        <v>0.021408057983801413</v>
      </c>
      <c r="F383" s="264"/>
      <c r="G383" s="265"/>
      <c r="H383" s="211"/>
    </row>
    <row r="384" spans="1:8" ht="12.75" customHeight="1">
      <c r="A384" s="18">
        <v>13</v>
      </c>
      <c r="B384" s="206" t="s">
        <v>223</v>
      </c>
      <c r="C384" s="170">
        <v>10216.6878</v>
      </c>
      <c r="D384" s="170">
        <v>217.0327012985744</v>
      </c>
      <c r="E384" s="147">
        <f t="shared" si="27"/>
        <v>0.021242961079673436</v>
      </c>
      <c r="F384" s="264"/>
      <c r="G384" s="265"/>
      <c r="H384" s="211"/>
    </row>
    <row r="385" spans="1:8" ht="12.75" customHeight="1">
      <c r="A385" s="18">
        <v>14</v>
      </c>
      <c r="B385" s="206" t="s">
        <v>224</v>
      </c>
      <c r="C385" s="170">
        <v>5694.3777</v>
      </c>
      <c r="D385" s="170">
        <v>121.58072450226607</v>
      </c>
      <c r="E385" s="147">
        <f t="shared" si="27"/>
        <v>0.021351011630694267</v>
      </c>
      <c r="F385" s="264"/>
      <c r="G385" s="265"/>
      <c r="H385" s="211"/>
    </row>
    <row r="386" spans="1:8" ht="12.75" customHeight="1">
      <c r="A386" s="18">
        <v>15</v>
      </c>
      <c r="B386" s="206" t="s">
        <v>225</v>
      </c>
      <c r="C386" s="170">
        <v>9447.7761</v>
      </c>
      <c r="D386" s="170">
        <v>200.43473145635443</v>
      </c>
      <c r="E386" s="147">
        <f t="shared" si="27"/>
        <v>0.02121501709342524</v>
      </c>
      <c r="F386" s="264"/>
      <c r="G386" s="265"/>
      <c r="H386" s="211"/>
    </row>
    <row r="387" spans="1:8" ht="12.75" customHeight="1">
      <c r="A387" s="18">
        <v>16</v>
      </c>
      <c r="B387" s="206" t="s">
        <v>226</v>
      </c>
      <c r="C387" s="170">
        <v>6904.544099999999</v>
      </c>
      <c r="D387" s="170">
        <v>147.05829210689788</v>
      </c>
      <c r="E387" s="147">
        <f t="shared" si="27"/>
        <v>0.021298769328868202</v>
      </c>
      <c r="F387" s="264"/>
      <c r="G387" s="265"/>
      <c r="H387" s="211"/>
    </row>
    <row r="388" spans="1:8" ht="12.75" customHeight="1">
      <c r="A388" s="18">
        <v>17</v>
      </c>
      <c r="B388" s="206" t="s">
        <v>227</v>
      </c>
      <c r="C388" s="170">
        <v>15096.0222</v>
      </c>
      <c r="D388" s="170">
        <v>315.16700455270876</v>
      </c>
      <c r="E388" s="147">
        <f t="shared" si="27"/>
        <v>0.020877486822502737</v>
      </c>
      <c r="F388" s="264"/>
      <c r="G388" s="265"/>
      <c r="H388" s="211"/>
    </row>
    <row r="389" spans="1:8" ht="12.75" customHeight="1">
      <c r="A389" s="18">
        <v>18</v>
      </c>
      <c r="B389" s="206" t="s">
        <v>228</v>
      </c>
      <c r="C389" s="170">
        <v>8572.097099999999</v>
      </c>
      <c r="D389" s="170">
        <v>181.2189261442707</v>
      </c>
      <c r="E389" s="147">
        <f t="shared" si="27"/>
        <v>0.02114055919225072</v>
      </c>
      <c r="F389" s="264"/>
      <c r="G389" s="265"/>
      <c r="H389" s="211"/>
    </row>
    <row r="390" spans="1:8" ht="12.75" customHeight="1">
      <c r="A390" s="18">
        <v>19</v>
      </c>
      <c r="B390" s="206" t="s">
        <v>229</v>
      </c>
      <c r="C390" s="170">
        <v>8941.3719</v>
      </c>
      <c r="D390" s="170">
        <v>191.17571042188325</v>
      </c>
      <c r="E390" s="147">
        <f t="shared" si="27"/>
        <v>0.021381026598600965</v>
      </c>
      <c r="F390" s="264"/>
      <c r="G390" s="265"/>
      <c r="H390" s="211"/>
    </row>
    <row r="391" spans="1:8" ht="12.75" customHeight="1">
      <c r="A391" s="18">
        <v>20</v>
      </c>
      <c r="B391" s="206" t="s">
        <v>230</v>
      </c>
      <c r="C391" s="170">
        <v>4072.0683</v>
      </c>
      <c r="D391" s="170">
        <v>87.5740395895369</v>
      </c>
      <c r="E391" s="147">
        <f t="shared" si="27"/>
        <v>0.02150603406861739</v>
      </c>
      <c r="F391" s="264"/>
      <c r="G391" s="265"/>
      <c r="H391" s="211"/>
    </row>
    <row r="392" spans="1:8" ht="12.75" customHeight="1">
      <c r="A392" s="18">
        <v>21</v>
      </c>
      <c r="B392" s="206" t="s">
        <v>231</v>
      </c>
      <c r="C392" s="170">
        <v>16046.5596</v>
      </c>
      <c r="D392" s="170">
        <v>343.72394098877277</v>
      </c>
      <c r="E392" s="147">
        <f t="shared" si="27"/>
        <v>0.021420413444186052</v>
      </c>
      <c r="F392" s="264"/>
      <c r="G392" s="265"/>
      <c r="H392" s="211"/>
    </row>
    <row r="393" spans="1:8" ht="12.75" customHeight="1">
      <c r="A393" s="18">
        <v>22</v>
      </c>
      <c r="B393" s="206" t="s">
        <v>232</v>
      </c>
      <c r="C393" s="170">
        <v>4441.8093</v>
      </c>
      <c r="D393" s="170">
        <v>94.47551699070442</v>
      </c>
      <c r="E393" s="147">
        <f t="shared" si="27"/>
        <v>0.021269602229592437</v>
      </c>
      <c r="F393" s="264"/>
      <c r="G393" s="265"/>
      <c r="H393" s="211"/>
    </row>
    <row r="394" spans="1:8" ht="12.75" customHeight="1">
      <c r="A394" s="18">
        <v>23</v>
      </c>
      <c r="B394" s="206" t="s">
        <v>233</v>
      </c>
      <c r="C394" s="170">
        <v>5915.4198</v>
      </c>
      <c r="D394" s="170">
        <v>125.37131936233905</v>
      </c>
      <c r="E394" s="147">
        <f t="shared" si="27"/>
        <v>0.021193985144104067</v>
      </c>
      <c r="F394" s="264"/>
      <c r="G394" s="265"/>
      <c r="H394" s="211"/>
    </row>
    <row r="395" spans="1:8" ht="12.75" customHeight="1">
      <c r="A395" s="18">
        <v>24</v>
      </c>
      <c r="B395" s="206" t="s">
        <v>234</v>
      </c>
      <c r="C395" s="170">
        <v>19297.1946</v>
      </c>
      <c r="D395" s="170">
        <v>408.9438905372616</v>
      </c>
      <c r="E395" s="147">
        <f t="shared" si="27"/>
        <v>0.02119188301792125</v>
      </c>
      <c r="F395" s="264"/>
      <c r="G395" s="265"/>
      <c r="H395" s="211"/>
    </row>
    <row r="396" spans="1:8" ht="12.75" customHeight="1">
      <c r="A396" s="18">
        <v>25</v>
      </c>
      <c r="B396" s="206" t="s">
        <v>235</v>
      </c>
      <c r="C396" s="170">
        <v>4659.891</v>
      </c>
      <c r="D396" s="170">
        <v>99.36298553988847</v>
      </c>
      <c r="E396" s="147">
        <f t="shared" si="27"/>
        <v>0.0213230278433312</v>
      </c>
      <c r="F396" s="264"/>
      <c r="G396" s="265"/>
      <c r="H396" s="211"/>
    </row>
    <row r="397" spans="1:8" ht="12.75" customHeight="1">
      <c r="A397" s="18">
        <v>26</v>
      </c>
      <c r="B397" s="206" t="s">
        <v>236</v>
      </c>
      <c r="C397" s="170">
        <v>3935.5271999999995</v>
      </c>
      <c r="D397" s="170">
        <v>83.16543633305227</v>
      </c>
      <c r="E397" s="147">
        <f t="shared" si="27"/>
        <v>0.021131968375940148</v>
      </c>
      <c r="F397" s="264"/>
      <c r="G397" s="265"/>
      <c r="H397" s="211"/>
    </row>
    <row r="398" spans="1:8" ht="12.75" customHeight="1">
      <c r="A398" s="18">
        <v>27</v>
      </c>
      <c r="B398" s="206" t="s">
        <v>237</v>
      </c>
      <c r="C398" s="170">
        <v>7316.716350000001</v>
      </c>
      <c r="D398" s="170">
        <v>155.04677226101842</v>
      </c>
      <c r="E398" s="147">
        <f t="shared" si="27"/>
        <v>0.02119075892029331</v>
      </c>
      <c r="F398" s="264"/>
      <c r="G398" s="265"/>
      <c r="H398" s="211"/>
    </row>
    <row r="399" spans="1:8" ht="12.75" customHeight="1">
      <c r="A399" s="18">
        <v>28</v>
      </c>
      <c r="B399" s="206" t="s">
        <v>238</v>
      </c>
      <c r="C399" s="170">
        <v>7389.8360999999995</v>
      </c>
      <c r="D399" s="170">
        <v>156.6922197850419</v>
      </c>
      <c r="E399" s="147">
        <f t="shared" si="27"/>
        <v>0.021203747642663133</v>
      </c>
      <c r="F399" s="264"/>
      <c r="G399" s="265"/>
      <c r="H399" s="211"/>
    </row>
    <row r="400" spans="1:8" ht="12.75" customHeight="1">
      <c r="A400" s="18">
        <v>29</v>
      </c>
      <c r="B400" s="206" t="s">
        <v>239</v>
      </c>
      <c r="C400" s="170">
        <v>1920.1889999999999</v>
      </c>
      <c r="D400" s="170">
        <v>40.53802780422892</v>
      </c>
      <c r="E400" s="147">
        <f t="shared" si="27"/>
        <v>0.02111147798692156</v>
      </c>
      <c r="F400" s="264"/>
      <c r="G400" s="265"/>
      <c r="H400" s="211"/>
    </row>
    <row r="401" spans="1:8" ht="12.75" customHeight="1">
      <c r="A401" s="18">
        <v>30</v>
      </c>
      <c r="B401" s="206" t="s">
        <v>240</v>
      </c>
      <c r="C401" s="170">
        <v>11909.1345</v>
      </c>
      <c r="D401" s="170">
        <v>254.12503046215147</v>
      </c>
      <c r="E401" s="147">
        <f t="shared" si="27"/>
        <v>0.021338664909876657</v>
      </c>
      <c r="F401" s="264"/>
      <c r="G401" s="265"/>
      <c r="H401" s="211"/>
    </row>
    <row r="402" spans="1:8" ht="12.75" customHeight="1">
      <c r="A402" s="18">
        <v>31</v>
      </c>
      <c r="B402" s="206" t="s">
        <v>241</v>
      </c>
      <c r="C402" s="170">
        <v>11072.688600000001</v>
      </c>
      <c r="D402" s="170">
        <v>234.08129189545488</v>
      </c>
      <c r="E402" s="147">
        <f t="shared" si="27"/>
        <v>0.021140420393964195</v>
      </c>
      <c r="F402" s="264"/>
      <c r="G402" s="265"/>
      <c r="H402" s="211"/>
    </row>
    <row r="403" spans="1:8" ht="12.75" customHeight="1">
      <c r="A403" s="18">
        <v>32</v>
      </c>
      <c r="B403" s="206" t="s">
        <v>242</v>
      </c>
      <c r="C403" s="170">
        <v>5933.2497</v>
      </c>
      <c r="D403" s="170">
        <v>126.66371165918858</v>
      </c>
      <c r="E403" s="147">
        <f t="shared" si="27"/>
        <v>0.021348117484283287</v>
      </c>
      <c r="F403" s="264"/>
      <c r="G403" s="265"/>
      <c r="H403" s="211"/>
    </row>
    <row r="404" spans="1:8" ht="12.75" customHeight="1">
      <c r="A404" s="18">
        <v>33</v>
      </c>
      <c r="B404" s="206" t="s">
        <v>243</v>
      </c>
      <c r="C404" s="170">
        <v>2546.3844</v>
      </c>
      <c r="D404" s="170">
        <v>53.313493616986136</v>
      </c>
      <c r="E404" s="147">
        <f t="shared" si="27"/>
        <v>0.020936938514462364</v>
      </c>
      <c r="F404" s="264"/>
      <c r="G404" s="265"/>
      <c r="H404" s="211"/>
    </row>
    <row r="405" spans="1:8" ht="12.75" customHeight="1">
      <c r="A405" s="18">
        <v>34</v>
      </c>
      <c r="B405" s="206" t="s">
        <v>244</v>
      </c>
      <c r="C405" s="170">
        <v>3000.6408</v>
      </c>
      <c r="D405" s="170">
        <v>63.668430926215336</v>
      </c>
      <c r="E405" s="147">
        <f t="shared" si="27"/>
        <v>0.021218278084539587</v>
      </c>
      <c r="F405" s="264"/>
      <c r="G405" s="265" t="s">
        <v>12</v>
      </c>
      <c r="H405" s="211"/>
    </row>
    <row r="406" spans="1:8" ht="12.75" customHeight="1">
      <c r="A406" s="18">
        <v>35</v>
      </c>
      <c r="B406" s="206" t="s">
        <v>245</v>
      </c>
      <c r="C406" s="170">
        <v>6819.6735</v>
      </c>
      <c r="D406" s="170">
        <v>145.30644665099487</v>
      </c>
      <c r="E406" s="147">
        <f t="shared" si="27"/>
        <v>0.02130695064081805</v>
      </c>
      <c r="F406" s="264"/>
      <c r="G406" s="265"/>
      <c r="H406" s="211"/>
    </row>
    <row r="407" spans="1:8" ht="12.75" customHeight="1">
      <c r="A407" s="34"/>
      <c r="B407" s="1" t="s">
        <v>27</v>
      </c>
      <c r="C407" s="171">
        <v>249797.4927</v>
      </c>
      <c r="D407" s="171">
        <v>5303.63</v>
      </c>
      <c r="E407" s="146">
        <f t="shared" si="27"/>
        <v>0.021231718311798733</v>
      </c>
      <c r="F407" s="264"/>
      <c r="G407" s="265"/>
      <c r="H407" s="211"/>
    </row>
    <row r="408" spans="1:8" ht="14.25">
      <c r="A408" s="40"/>
      <c r="B408" s="2"/>
      <c r="C408" s="65"/>
      <c r="D408" s="26"/>
      <c r="E408" s="66"/>
      <c r="F408" s="266"/>
      <c r="G408" s="267"/>
      <c r="H408" s="266"/>
    </row>
    <row r="409" spans="1:8" ht="14.25">
      <c r="A409" s="40"/>
      <c r="B409" s="2"/>
      <c r="C409" s="65"/>
      <c r="D409" s="26"/>
      <c r="E409" s="66"/>
      <c r="F409" s="26"/>
      <c r="G409" s="65"/>
      <c r="H409" s="26"/>
    </row>
    <row r="410" spans="1:7" ht="14.25">
      <c r="A410" s="9" t="s">
        <v>165</v>
      </c>
      <c r="B410" s="48"/>
      <c r="C410" s="58"/>
      <c r="D410" s="48"/>
      <c r="E410" s="48"/>
      <c r="F410" s="48"/>
      <c r="G410" s="48"/>
    </row>
    <row r="411" spans="1:5" ht="14.25">
      <c r="A411" s="48"/>
      <c r="B411" s="48"/>
      <c r="C411" s="48"/>
      <c r="D411" s="48"/>
      <c r="E411" s="59" t="s">
        <v>98</v>
      </c>
    </row>
    <row r="412" spans="1:7" ht="52.5" customHeight="1">
      <c r="A412" s="60" t="s">
        <v>37</v>
      </c>
      <c r="B412" s="60" t="s">
        <v>38</v>
      </c>
      <c r="C412" s="61" t="s">
        <v>171</v>
      </c>
      <c r="D412" s="62" t="s">
        <v>157</v>
      </c>
      <c r="E412" s="61" t="s">
        <v>166</v>
      </c>
      <c r="F412" s="63"/>
      <c r="G412" s="64"/>
    </row>
    <row r="413" spans="1:7" ht="12.75" customHeight="1">
      <c r="A413" s="60">
        <v>1</v>
      </c>
      <c r="B413" s="60">
        <v>2</v>
      </c>
      <c r="C413" s="61">
        <v>3</v>
      </c>
      <c r="D413" s="62">
        <v>4</v>
      </c>
      <c r="E413" s="61">
        <v>5</v>
      </c>
      <c r="F413" s="63"/>
      <c r="G413" s="64"/>
    </row>
    <row r="414" spans="1:7" ht="12.75" customHeight="1">
      <c r="A414" s="18">
        <v>1</v>
      </c>
      <c r="B414" s="206" t="s">
        <v>211</v>
      </c>
      <c r="C414" s="170">
        <v>11522.3328</v>
      </c>
      <c r="D414" s="144">
        <v>84.37176985801943</v>
      </c>
      <c r="E414" s="148">
        <f aca="true" t="shared" si="28" ref="E414:E449">D414/C414</f>
        <v>0.0073224555584802615</v>
      </c>
      <c r="F414" s="142"/>
      <c r="G414" s="31"/>
    </row>
    <row r="415" spans="1:7" ht="12.75" customHeight="1">
      <c r="A415" s="18">
        <v>2</v>
      </c>
      <c r="B415" s="206" t="s">
        <v>212</v>
      </c>
      <c r="C415" s="170">
        <v>3549.9687</v>
      </c>
      <c r="D415" s="144">
        <v>29.317190740539445</v>
      </c>
      <c r="E415" s="148">
        <f t="shared" si="28"/>
        <v>0.0082584364027039</v>
      </c>
      <c r="F415" s="142"/>
      <c r="G415" s="31"/>
    </row>
    <row r="416" spans="1:7" ht="12.75" customHeight="1">
      <c r="A416" s="18">
        <v>3</v>
      </c>
      <c r="B416" s="206" t="s">
        <v>213</v>
      </c>
      <c r="C416" s="170">
        <v>6784.54905</v>
      </c>
      <c r="D416" s="144">
        <v>12.694790732942238</v>
      </c>
      <c r="E416" s="148">
        <f t="shared" si="28"/>
        <v>0.0018711325748234128</v>
      </c>
      <c r="F416" s="142"/>
      <c r="G416" s="31"/>
    </row>
    <row r="417" spans="1:7" ht="12.75" customHeight="1">
      <c r="A417" s="18">
        <v>4</v>
      </c>
      <c r="B417" s="206" t="s">
        <v>214</v>
      </c>
      <c r="C417" s="170">
        <v>10724.864399999999</v>
      </c>
      <c r="D417" s="144">
        <v>-157.4878906456188</v>
      </c>
      <c r="E417" s="148">
        <f t="shared" si="28"/>
        <v>-0.014684371267726128</v>
      </c>
      <c r="F417" s="142"/>
      <c r="G417" s="31"/>
    </row>
    <row r="418" spans="1:7" ht="12.75" customHeight="1">
      <c r="A418" s="18">
        <v>5</v>
      </c>
      <c r="B418" s="206" t="s">
        <v>215</v>
      </c>
      <c r="C418" s="170">
        <v>8210.0463</v>
      </c>
      <c r="D418" s="144">
        <v>36.29839404825225</v>
      </c>
      <c r="E418" s="148">
        <f t="shared" si="28"/>
        <v>0.004421216729100815</v>
      </c>
      <c r="F418" s="142"/>
      <c r="G418" s="31"/>
    </row>
    <row r="419" spans="1:7" ht="12.75" customHeight="1">
      <c r="A419" s="18">
        <v>6</v>
      </c>
      <c r="B419" s="206" t="s">
        <v>216</v>
      </c>
      <c r="C419" s="170">
        <v>2881.1603999999998</v>
      </c>
      <c r="D419" s="144">
        <v>12.276496914500285</v>
      </c>
      <c r="E419" s="148">
        <f t="shared" si="28"/>
        <v>0.004260955729677628</v>
      </c>
      <c r="F419" s="142"/>
      <c r="G419" s="31"/>
    </row>
    <row r="420" spans="1:7" ht="12.75" customHeight="1">
      <c r="A420" s="18">
        <v>7</v>
      </c>
      <c r="B420" s="206" t="s">
        <v>217</v>
      </c>
      <c r="C420" s="170">
        <v>6828.8199</v>
      </c>
      <c r="D420" s="144">
        <v>219.1213191473057</v>
      </c>
      <c r="E420" s="148">
        <f t="shared" si="28"/>
        <v>0.03208772853232016</v>
      </c>
      <c r="F420" s="142"/>
      <c r="G420" s="31"/>
    </row>
    <row r="421" spans="1:7" ht="12.75" customHeight="1">
      <c r="A421" s="18">
        <v>8</v>
      </c>
      <c r="B421" s="206" t="s">
        <v>218</v>
      </c>
      <c r="C421" s="170">
        <v>4129.3998</v>
      </c>
      <c r="D421" s="144">
        <v>205.0109676801635</v>
      </c>
      <c r="E421" s="148">
        <f t="shared" si="28"/>
        <v>0.049646674482854265</v>
      </c>
      <c r="F421" s="142"/>
      <c r="G421" s="31"/>
    </row>
    <row r="422" spans="1:7" ht="12.75" customHeight="1">
      <c r="A422" s="18">
        <v>9</v>
      </c>
      <c r="B422" s="206" t="s">
        <v>219</v>
      </c>
      <c r="C422" s="170">
        <v>5774.4864</v>
      </c>
      <c r="D422" s="144">
        <v>249.60652559933715</v>
      </c>
      <c r="E422" s="148">
        <f t="shared" si="28"/>
        <v>0.043225753479883014</v>
      </c>
      <c r="F422" s="142"/>
      <c r="G422" s="31"/>
    </row>
    <row r="423" spans="1:7" ht="12.75" customHeight="1">
      <c r="A423" s="18">
        <v>10</v>
      </c>
      <c r="B423" s="206" t="s">
        <v>220</v>
      </c>
      <c r="C423" s="170">
        <v>2248.6269</v>
      </c>
      <c r="D423" s="144">
        <v>-57.126472817246395</v>
      </c>
      <c r="E423" s="148">
        <f t="shared" si="28"/>
        <v>-0.025405047327881024</v>
      </c>
      <c r="F423" s="142"/>
      <c r="G423" s="31"/>
    </row>
    <row r="424" spans="1:7" ht="12.75" customHeight="1">
      <c r="A424" s="18">
        <v>11</v>
      </c>
      <c r="B424" s="206" t="s">
        <v>221</v>
      </c>
      <c r="C424" s="170">
        <v>3094.8131999999996</v>
      </c>
      <c r="D424" s="144">
        <v>209.70412798458324</v>
      </c>
      <c r="E424" s="148">
        <f t="shared" si="28"/>
        <v>0.06775986608322056</v>
      </c>
      <c r="F424" s="142"/>
      <c r="G424" s="31"/>
    </row>
    <row r="425" spans="1:7" ht="12.75" customHeight="1">
      <c r="A425" s="18">
        <v>12</v>
      </c>
      <c r="B425" s="206" t="s">
        <v>222</v>
      </c>
      <c r="C425" s="170">
        <v>2898.5652</v>
      </c>
      <c r="D425" s="144">
        <v>-9.991484128571074</v>
      </c>
      <c r="E425" s="148">
        <f t="shared" si="28"/>
        <v>-0.0034470448098152403</v>
      </c>
      <c r="F425" s="142"/>
      <c r="G425" s="31"/>
    </row>
    <row r="426" spans="1:7" ht="12.75" customHeight="1">
      <c r="A426" s="18">
        <v>13</v>
      </c>
      <c r="B426" s="206" t="s">
        <v>223</v>
      </c>
      <c r="C426" s="170">
        <v>10216.6878</v>
      </c>
      <c r="D426" s="144">
        <v>954.4859032985742</v>
      </c>
      <c r="E426" s="148">
        <f t="shared" si="28"/>
        <v>0.09342420185322431</v>
      </c>
      <c r="F426" s="142"/>
      <c r="G426" s="31"/>
    </row>
    <row r="427" spans="1:7" ht="12.75" customHeight="1">
      <c r="A427" s="18">
        <v>14</v>
      </c>
      <c r="B427" s="206" t="s">
        <v>224</v>
      </c>
      <c r="C427" s="170">
        <v>5694.3777</v>
      </c>
      <c r="D427" s="144">
        <v>184.53708450226577</v>
      </c>
      <c r="E427" s="148">
        <f t="shared" si="28"/>
        <v>0.032406892240791435</v>
      </c>
      <c r="F427" s="142"/>
      <c r="G427" s="31"/>
    </row>
    <row r="428" spans="1:7" ht="12.75" customHeight="1">
      <c r="A428" s="18">
        <v>15</v>
      </c>
      <c r="B428" s="206" t="s">
        <v>225</v>
      </c>
      <c r="C428" s="170">
        <v>9447.7761</v>
      </c>
      <c r="D428" s="144">
        <v>-61.06749854364625</v>
      </c>
      <c r="E428" s="148">
        <f t="shared" si="28"/>
        <v>-0.006463690279836993</v>
      </c>
      <c r="F428" s="142"/>
      <c r="G428" s="31"/>
    </row>
    <row r="429" spans="1:7" ht="12.75" customHeight="1">
      <c r="A429" s="18">
        <v>16</v>
      </c>
      <c r="B429" s="206" t="s">
        <v>226</v>
      </c>
      <c r="C429" s="170">
        <v>6904.544099999999</v>
      </c>
      <c r="D429" s="144">
        <v>-603.0335668931029</v>
      </c>
      <c r="E429" s="148">
        <f t="shared" si="28"/>
        <v>-0.08733865091731444</v>
      </c>
      <c r="F429" s="142"/>
      <c r="G429" s="31"/>
    </row>
    <row r="430" spans="1:7" ht="12.75" customHeight="1">
      <c r="A430" s="18">
        <v>17</v>
      </c>
      <c r="B430" s="206" t="s">
        <v>227</v>
      </c>
      <c r="C430" s="170">
        <v>15096.0222</v>
      </c>
      <c r="D430" s="144">
        <v>-2110.49490544729</v>
      </c>
      <c r="E430" s="148">
        <f t="shared" si="28"/>
        <v>-0.13980470335074693</v>
      </c>
      <c r="F430" s="142"/>
      <c r="G430" s="31"/>
    </row>
    <row r="431" spans="1:7" ht="12.75" customHeight="1">
      <c r="A431" s="18">
        <v>18</v>
      </c>
      <c r="B431" s="206" t="s">
        <v>228</v>
      </c>
      <c r="C431" s="170">
        <v>8572.097099999999</v>
      </c>
      <c r="D431" s="144">
        <v>-193.5439838557295</v>
      </c>
      <c r="E431" s="148">
        <f t="shared" si="28"/>
        <v>-0.022578370449831877</v>
      </c>
      <c r="F431" s="142"/>
      <c r="G431" s="31"/>
    </row>
    <row r="432" spans="1:7" ht="12.75" customHeight="1">
      <c r="A432" s="18">
        <v>19</v>
      </c>
      <c r="B432" s="206" t="s">
        <v>229</v>
      </c>
      <c r="C432" s="170">
        <v>8941.3719</v>
      </c>
      <c r="D432" s="144">
        <v>-90.11673357811696</v>
      </c>
      <c r="E432" s="148">
        <f t="shared" si="28"/>
        <v>-0.01007862491192397</v>
      </c>
      <c r="F432" s="142"/>
      <c r="G432" s="31"/>
    </row>
    <row r="433" spans="1:7" ht="12.75" customHeight="1">
      <c r="A433" s="18">
        <v>20</v>
      </c>
      <c r="B433" s="206" t="s">
        <v>230</v>
      </c>
      <c r="C433" s="170">
        <v>4072.0683</v>
      </c>
      <c r="D433" s="144">
        <v>475.8251995895366</v>
      </c>
      <c r="E433" s="148">
        <f t="shared" si="28"/>
        <v>0.11685098690253713</v>
      </c>
      <c r="F433" s="142"/>
      <c r="G433" s="31" t="s">
        <v>12</v>
      </c>
    </row>
    <row r="434" spans="1:7" ht="12.75" customHeight="1">
      <c r="A434" s="18">
        <v>21</v>
      </c>
      <c r="B434" s="206" t="s">
        <v>231</v>
      </c>
      <c r="C434" s="170">
        <v>16046.5596</v>
      </c>
      <c r="D434" s="144">
        <v>452.5655489887722</v>
      </c>
      <c r="E434" s="148">
        <f t="shared" si="28"/>
        <v>0.028203275983767397</v>
      </c>
      <c r="F434" s="142"/>
      <c r="G434" s="31"/>
    </row>
    <row r="435" spans="1:7" ht="12.75" customHeight="1">
      <c r="A435" s="18">
        <v>22</v>
      </c>
      <c r="B435" s="206" t="s">
        <v>232</v>
      </c>
      <c r="C435" s="170">
        <v>4441.8093</v>
      </c>
      <c r="D435" s="144">
        <v>197.93331499070428</v>
      </c>
      <c r="E435" s="148">
        <f t="shared" si="28"/>
        <v>0.044561416671063364</v>
      </c>
      <c r="F435" s="142"/>
      <c r="G435" s="31"/>
    </row>
    <row r="436" spans="1:7" ht="12.75" customHeight="1">
      <c r="A436" s="18">
        <v>23</v>
      </c>
      <c r="B436" s="206" t="s">
        <v>233</v>
      </c>
      <c r="C436" s="170">
        <v>5915.4198</v>
      </c>
      <c r="D436" s="144">
        <v>154.75293436233915</v>
      </c>
      <c r="E436" s="148">
        <f t="shared" si="28"/>
        <v>0.026160938630651227</v>
      </c>
      <c r="F436" s="142"/>
      <c r="G436" s="31"/>
    </row>
    <row r="437" spans="1:7" ht="12.75" customHeight="1">
      <c r="A437" s="18">
        <v>24</v>
      </c>
      <c r="B437" s="206" t="s">
        <v>234</v>
      </c>
      <c r="C437" s="170">
        <v>19297.1946</v>
      </c>
      <c r="D437" s="144">
        <v>719.4229295372625</v>
      </c>
      <c r="E437" s="148">
        <f t="shared" si="28"/>
        <v>0.037281218563099454</v>
      </c>
      <c r="F437" s="142"/>
      <c r="G437" s="31"/>
    </row>
    <row r="438" spans="1:7" ht="12.75" customHeight="1">
      <c r="A438" s="18">
        <v>25</v>
      </c>
      <c r="B438" s="206" t="s">
        <v>235</v>
      </c>
      <c r="C438" s="170">
        <v>4659.891</v>
      </c>
      <c r="D438" s="144">
        <v>0.7750735398885809</v>
      </c>
      <c r="E438" s="148">
        <f t="shared" si="28"/>
        <v>0.00016632868448823824</v>
      </c>
      <c r="F438" s="142"/>
      <c r="G438" s="31"/>
    </row>
    <row r="439" spans="1:7" ht="12.75" customHeight="1">
      <c r="A439" s="18">
        <v>26</v>
      </c>
      <c r="B439" s="206" t="s">
        <v>236</v>
      </c>
      <c r="C439" s="170">
        <v>3935.5271999999995</v>
      </c>
      <c r="D439" s="144">
        <v>176.6414073330527</v>
      </c>
      <c r="E439" s="148">
        <f t="shared" si="28"/>
        <v>0.04488379786399462</v>
      </c>
      <c r="F439" s="142"/>
      <c r="G439" s="31"/>
    </row>
    <row r="440" spans="1:7" ht="12.75" customHeight="1">
      <c r="A440" s="18">
        <v>27</v>
      </c>
      <c r="B440" s="206" t="s">
        <v>237</v>
      </c>
      <c r="C440" s="170">
        <v>7316.716350000001</v>
      </c>
      <c r="D440" s="144">
        <v>47.26615526101841</v>
      </c>
      <c r="E440" s="148">
        <f t="shared" si="28"/>
        <v>0.006460022911919827</v>
      </c>
      <c r="F440" s="142"/>
      <c r="G440" s="31"/>
    </row>
    <row r="441" spans="1:7" ht="12.75" customHeight="1">
      <c r="A441" s="18">
        <v>28</v>
      </c>
      <c r="B441" s="206" t="s">
        <v>238</v>
      </c>
      <c r="C441" s="170">
        <v>7389.8360999999995</v>
      </c>
      <c r="D441" s="144">
        <v>442.5275037850424</v>
      </c>
      <c r="E441" s="148">
        <f t="shared" si="28"/>
        <v>0.059883263687680766</v>
      </c>
      <c r="F441" s="142"/>
      <c r="G441" s="31"/>
    </row>
    <row r="442" spans="1:7" ht="12.75" customHeight="1">
      <c r="A442" s="18">
        <v>29</v>
      </c>
      <c r="B442" s="206" t="s">
        <v>239</v>
      </c>
      <c r="C442" s="170">
        <v>1920.1889999999999</v>
      </c>
      <c r="D442" s="144">
        <v>34.941347804228826</v>
      </c>
      <c r="E442" s="148">
        <f t="shared" si="28"/>
        <v>0.018196827397838875</v>
      </c>
      <c r="F442" s="142"/>
      <c r="G442" s="31"/>
    </row>
    <row r="443" spans="1:7" ht="12.75" customHeight="1">
      <c r="A443" s="18">
        <v>30</v>
      </c>
      <c r="B443" s="206" t="s">
        <v>240</v>
      </c>
      <c r="C443" s="170">
        <v>11909.1345</v>
      </c>
      <c r="D443" s="144">
        <v>91.51099996215271</v>
      </c>
      <c r="E443" s="148">
        <f t="shared" si="28"/>
        <v>0.007684101641656051</v>
      </c>
      <c r="F443" s="142"/>
      <c r="G443" s="31"/>
    </row>
    <row r="444" spans="1:7" ht="12.75" customHeight="1">
      <c r="A444" s="18">
        <v>31</v>
      </c>
      <c r="B444" s="206" t="s">
        <v>241</v>
      </c>
      <c r="C444" s="170">
        <v>11072.688600000001</v>
      </c>
      <c r="D444" s="144">
        <v>-374.60994210454464</v>
      </c>
      <c r="E444" s="148">
        <f t="shared" si="28"/>
        <v>-0.03383188633197402</v>
      </c>
      <c r="F444" s="142"/>
      <c r="G444" s="31"/>
    </row>
    <row r="445" spans="1:7" ht="12.75" customHeight="1">
      <c r="A445" s="18">
        <v>32</v>
      </c>
      <c r="B445" s="206" t="s">
        <v>242</v>
      </c>
      <c r="C445" s="170">
        <v>5933.2497</v>
      </c>
      <c r="D445" s="144">
        <v>162.70198065918885</v>
      </c>
      <c r="E445" s="148">
        <f t="shared" si="28"/>
        <v>0.027422068661494027</v>
      </c>
      <c r="F445" s="142"/>
      <c r="G445" s="31" t="s">
        <v>12</v>
      </c>
    </row>
    <row r="446" spans="1:7" ht="12.75" customHeight="1">
      <c r="A446" s="18">
        <v>33</v>
      </c>
      <c r="B446" s="206" t="s">
        <v>243</v>
      </c>
      <c r="C446" s="170">
        <v>2546.3844</v>
      </c>
      <c r="D446" s="144">
        <v>117.30240261698623</v>
      </c>
      <c r="E446" s="148">
        <f t="shared" si="28"/>
        <v>0.04606625873807043</v>
      </c>
      <c r="F446" s="142"/>
      <c r="G446" s="31"/>
    </row>
    <row r="447" spans="1:7" ht="12.75" customHeight="1">
      <c r="A447" s="18">
        <v>34</v>
      </c>
      <c r="B447" s="206" t="s">
        <v>244</v>
      </c>
      <c r="C447" s="170">
        <v>3000.6408</v>
      </c>
      <c r="D447" s="144">
        <v>366.3079089262151</v>
      </c>
      <c r="E447" s="148">
        <f t="shared" si="28"/>
        <v>0.12207656075536101</v>
      </c>
      <c r="F447" s="142"/>
      <c r="G447" s="31"/>
    </row>
    <row r="448" spans="1:7" ht="12.75" customHeight="1">
      <c r="A448" s="18">
        <v>35</v>
      </c>
      <c r="B448" s="206" t="s">
        <v>245</v>
      </c>
      <c r="C448" s="170">
        <v>6819.6735</v>
      </c>
      <c r="D448" s="144">
        <v>-43.52157584900533</v>
      </c>
      <c r="E448" s="148">
        <f t="shared" si="28"/>
        <v>-0.006381768254595375</v>
      </c>
      <c r="F448" s="142"/>
      <c r="G448" s="31" t="s">
        <v>12</v>
      </c>
    </row>
    <row r="449" spans="1:7" ht="12.75" customHeight="1">
      <c r="A449" s="34"/>
      <c r="B449" s="1" t="s">
        <v>27</v>
      </c>
      <c r="C449" s="171">
        <v>249797.4927</v>
      </c>
      <c r="D449" s="145">
        <v>1936.905224000002</v>
      </c>
      <c r="E449" s="149">
        <f t="shared" si="28"/>
        <v>0.007753901782858055</v>
      </c>
      <c r="F449" s="42"/>
      <c r="G449" s="31"/>
    </row>
    <row r="450" ht="13.5" customHeight="1">
      <c r="A450" s="9" t="s">
        <v>40</v>
      </c>
    </row>
    <row r="451" spans="1:5" ht="13.5" customHeight="1">
      <c r="A451" s="9"/>
      <c r="E451" s="67" t="s">
        <v>41</v>
      </c>
    </row>
    <row r="452" spans="1:6" ht="29.25" customHeight="1">
      <c r="A452" s="49" t="s">
        <v>39</v>
      </c>
      <c r="B452" s="49" t="s">
        <v>158</v>
      </c>
      <c r="C452" s="49" t="s">
        <v>159</v>
      </c>
      <c r="D452" s="68" t="s">
        <v>42</v>
      </c>
      <c r="E452" s="49" t="s">
        <v>43</v>
      </c>
      <c r="F452" s="272"/>
    </row>
    <row r="453" spans="1:6" ht="15.75" customHeight="1">
      <c r="A453" s="69">
        <f>C495</f>
        <v>249797.4927</v>
      </c>
      <c r="B453" s="70">
        <f>D407</f>
        <v>5303.63</v>
      </c>
      <c r="C453" s="69">
        <f>E495</f>
        <v>243993.618</v>
      </c>
      <c r="D453" s="69">
        <f>B453+C453</f>
        <v>249297.248</v>
      </c>
      <c r="E453" s="71">
        <f>D453/A453</f>
        <v>0.9979973990347422</v>
      </c>
      <c r="F453" s="56"/>
    </row>
    <row r="454" spans="1:8" ht="13.5" customHeight="1">
      <c r="A454" s="72" t="s">
        <v>160</v>
      </c>
      <c r="B454" s="73"/>
      <c r="C454" s="74"/>
      <c r="D454" s="74"/>
      <c r="E454" s="75"/>
      <c r="F454" s="76"/>
      <c r="G454" s="77"/>
      <c r="H454" s="10" t="s">
        <v>12</v>
      </c>
    </row>
    <row r="455" ht="13.5" customHeight="1"/>
    <row r="456" spans="1:8" ht="13.5" customHeight="1">
      <c r="A456" s="9" t="s">
        <v>161</v>
      </c>
      <c r="H456" s="10" t="s">
        <v>12</v>
      </c>
    </row>
    <row r="457" ht="13.5" customHeight="1">
      <c r="G457" s="67" t="s">
        <v>41</v>
      </c>
    </row>
    <row r="458" spans="1:7" ht="30" customHeight="1">
      <c r="A458" s="78" t="s">
        <v>20</v>
      </c>
      <c r="B458" s="78" t="s">
        <v>31</v>
      </c>
      <c r="C458" s="78" t="s">
        <v>39</v>
      </c>
      <c r="D458" s="79" t="s">
        <v>169</v>
      </c>
      <c r="E458" s="79" t="s">
        <v>44</v>
      </c>
      <c r="F458" s="78" t="s">
        <v>42</v>
      </c>
      <c r="G458" s="78" t="s">
        <v>43</v>
      </c>
    </row>
    <row r="459" spans="1:7" ht="14.25" customHeight="1">
      <c r="A459" s="78">
        <v>1</v>
      </c>
      <c r="B459" s="78">
        <v>2</v>
      </c>
      <c r="C459" s="78">
        <v>3</v>
      </c>
      <c r="D459" s="79">
        <v>4</v>
      </c>
      <c r="E459" s="79">
        <v>5</v>
      </c>
      <c r="F459" s="78">
        <v>6</v>
      </c>
      <c r="G459" s="30">
        <v>7</v>
      </c>
    </row>
    <row r="460" spans="1:7" ht="12.75" customHeight="1">
      <c r="A460" s="18">
        <v>1</v>
      </c>
      <c r="B460" s="206" t="s">
        <v>211</v>
      </c>
      <c r="C460" s="170">
        <v>11522.3328</v>
      </c>
      <c r="D460" s="170">
        <v>245.1607698580197</v>
      </c>
      <c r="E460" s="144">
        <v>11660.92</v>
      </c>
      <c r="F460" s="160">
        <f aca="true" t="shared" si="29" ref="F460:F495">D460+E460</f>
        <v>11906.08076985802</v>
      </c>
      <c r="G460" s="35">
        <f aca="true" t="shared" si="30" ref="G460:G495">F460/C460</f>
        <v>1.0333047115127607</v>
      </c>
    </row>
    <row r="461" spans="1:7" ht="12.75" customHeight="1">
      <c r="A461" s="18">
        <v>2</v>
      </c>
      <c r="B461" s="206" t="s">
        <v>212</v>
      </c>
      <c r="C461" s="170">
        <v>3549.9687</v>
      </c>
      <c r="D461" s="170">
        <v>75.06567524053935</v>
      </c>
      <c r="E461" s="144">
        <v>3454.4700000000003</v>
      </c>
      <c r="F461" s="160">
        <f t="shared" si="29"/>
        <v>3529.5356752405396</v>
      </c>
      <c r="G461" s="35">
        <f t="shared" si="30"/>
        <v>0.9942441676290102</v>
      </c>
    </row>
    <row r="462" spans="1:7" ht="12.75" customHeight="1">
      <c r="A462" s="18">
        <v>3</v>
      </c>
      <c r="B462" s="206" t="s">
        <v>213</v>
      </c>
      <c r="C462" s="170">
        <v>6784.54905</v>
      </c>
      <c r="D462" s="170">
        <v>143.2345407329428</v>
      </c>
      <c r="E462" s="144">
        <v>6575.01</v>
      </c>
      <c r="F462" s="160">
        <f t="shared" si="29"/>
        <v>6718.244540732943</v>
      </c>
      <c r="G462" s="35">
        <f t="shared" si="30"/>
        <v>0.9902271309738624</v>
      </c>
    </row>
    <row r="463" spans="1:7" ht="12.75" customHeight="1">
      <c r="A463" s="18">
        <v>4</v>
      </c>
      <c r="B463" s="206" t="s">
        <v>214</v>
      </c>
      <c r="C463" s="170">
        <v>10724.864399999999</v>
      </c>
      <c r="D463" s="170">
        <v>227.94348785438063</v>
      </c>
      <c r="E463" s="144">
        <v>10266.369999999999</v>
      </c>
      <c r="F463" s="160">
        <f t="shared" si="29"/>
        <v>10494.313487854379</v>
      </c>
      <c r="G463" s="35">
        <f t="shared" si="30"/>
        <v>0.9785031396624819</v>
      </c>
    </row>
    <row r="464" spans="1:7" ht="12.75" customHeight="1">
      <c r="A464" s="18">
        <v>5</v>
      </c>
      <c r="B464" s="206" t="s">
        <v>215</v>
      </c>
      <c r="C464" s="170">
        <v>8210.0463</v>
      </c>
      <c r="D464" s="170">
        <v>174.08389404825243</v>
      </c>
      <c r="E464" s="144">
        <v>8068.120000000001</v>
      </c>
      <c r="F464" s="160">
        <f t="shared" si="29"/>
        <v>8242.203894048253</v>
      </c>
      <c r="G464" s="35">
        <f t="shared" si="30"/>
        <v>1.003916859037476</v>
      </c>
    </row>
    <row r="465" spans="1:7" ht="12.75" customHeight="1">
      <c r="A465" s="18">
        <v>6</v>
      </c>
      <c r="B465" s="206" t="s">
        <v>216</v>
      </c>
      <c r="C465" s="170">
        <v>2881.1603999999998</v>
      </c>
      <c r="D465" s="170">
        <v>61.09089691450029</v>
      </c>
      <c r="E465" s="144">
        <v>2840.62</v>
      </c>
      <c r="F465" s="160">
        <f t="shared" si="29"/>
        <v>2901.7108969145</v>
      </c>
      <c r="G465" s="35">
        <f t="shared" si="30"/>
        <v>1.0071327153165441</v>
      </c>
    </row>
    <row r="466" spans="1:7" ht="12.75" customHeight="1">
      <c r="A466" s="18">
        <v>7</v>
      </c>
      <c r="B466" s="206" t="s">
        <v>217</v>
      </c>
      <c r="C466" s="170">
        <v>6828.8199</v>
      </c>
      <c r="D466" s="170">
        <v>145.1128831473063</v>
      </c>
      <c r="E466" s="144">
        <v>6856.19</v>
      </c>
      <c r="F466" s="160">
        <f t="shared" si="29"/>
        <v>7001.302883147306</v>
      </c>
      <c r="G466" s="35">
        <f t="shared" si="30"/>
        <v>1.025258095201384</v>
      </c>
    </row>
    <row r="467" spans="1:7" ht="12.75" customHeight="1">
      <c r="A467" s="18">
        <v>8</v>
      </c>
      <c r="B467" s="206" t="s">
        <v>218</v>
      </c>
      <c r="C467" s="170">
        <v>4129.3998</v>
      </c>
      <c r="D467" s="170">
        <v>87.63101868016366</v>
      </c>
      <c r="E467" s="144">
        <v>4217.25</v>
      </c>
      <c r="F467" s="160">
        <f t="shared" si="29"/>
        <v>4304.881018680164</v>
      </c>
      <c r="G467" s="35">
        <f t="shared" si="30"/>
        <v>1.042495574945338</v>
      </c>
    </row>
    <row r="468" spans="1:7" ht="12.75" customHeight="1">
      <c r="A468" s="18">
        <v>9</v>
      </c>
      <c r="B468" s="206" t="s">
        <v>219</v>
      </c>
      <c r="C468" s="170">
        <v>5774.4864</v>
      </c>
      <c r="D468" s="170">
        <v>122.7423295993373</v>
      </c>
      <c r="E468" s="144">
        <v>5994.61</v>
      </c>
      <c r="F468" s="160">
        <f t="shared" si="29"/>
        <v>6117.352329599337</v>
      </c>
      <c r="G468" s="35">
        <f t="shared" si="30"/>
        <v>1.0593760043489473</v>
      </c>
    </row>
    <row r="469" spans="1:7" ht="12.75" customHeight="1">
      <c r="A469" s="18">
        <v>10</v>
      </c>
      <c r="B469" s="206" t="s">
        <v>220</v>
      </c>
      <c r="C469" s="170">
        <v>2248.6269</v>
      </c>
      <c r="D469" s="170">
        <v>47.933054682753465</v>
      </c>
      <c r="E469" s="144">
        <v>2188.41</v>
      </c>
      <c r="F469" s="160">
        <f t="shared" si="29"/>
        <v>2236.3430546827535</v>
      </c>
      <c r="G469" s="35">
        <f t="shared" si="30"/>
        <v>0.9945371794150258</v>
      </c>
    </row>
    <row r="470" spans="1:7" ht="12.75" customHeight="1">
      <c r="A470" s="18">
        <v>11</v>
      </c>
      <c r="B470" s="206" t="s">
        <v>221</v>
      </c>
      <c r="C470" s="170">
        <v>3094.8131999999996</v>
      </c>
      <c r="D470" s="170">
        <v>65.85815248458343</v>
      </c>
      <c r="E470" s="144">
        <v>3203.6800000000003</v>
      </c>
      <c r="F470" s="160">
        <f t="shared" si="29"/>
        <v>3269.538152484584</v>
      </c>
      <c r="G470" s="35">
        <f t="shared" si="30"/>
        <v>1.0564573501510799</v>
      </c>
    </row>
    <row r="471" spans="1:7" ht="12.75" customHeight="1">
      <c r="A471" s="18">
        <v>12</v>
      </c>
      <c r="B471" s="206" t="s">
        <v>222</v>
      </c>
      <c r="C471" s="170">
        <v>2898.5652</v>
      </c>
      <c r="D471" s="170">
        <v>62.052651871428935</v>
      </c>
      <c r="E471" s="144">
        <v>2820.23</v>
      </c>
      <c r="F471" s="160">
        <f t="shared" si="29"/>
        <v>2882.282651871429</v>
      </c>
      <c r="G471" s="35">
        <f t="shared" si="30"/>
        <v>0.9943825489491936</v>
      </c>
    </row>
    <row r="472" spans="1:7" ht="12.75" customHeight="1">
      <c r="A472" s="18">
        <v>13</v>
      </c>
      <c r="B472" s="206" t="s">
        <v>223</v>
      </c>
      <c r="C472" s="170">
        <v>10216.6878</v>
      </c>
      <c r="D472" s="170">
        <v>217.0327012985744</v>
      </c>
      <c r="E472" s="144">
        <v>10904.95</v>
      </c>
      <c r="F472" s="160">
        <f t="shared" si="29"/>
        <v>11121.982701298575</v>
      </c>
      <c r="G472" s="35">
        <f t="shared" si="30"/>
        <v>1.0886094318452773</v>
      </c>
    </row>
    <row r="473" spans="1:7" ht="12.75" customHeight="1">
      <c r="A473" s="18">
        <v>14</v>
      </c>
      <c r="B473" s="206" t="s">
        <v>224</v>
      </c>
      <c r="C473" s="170">
        <v>5694.3777</v>
      </c>
      <c r="D473" s="170">
        <v>121.58072450226607</v>
      </c>
      <c r="E473" s="144">
        <v>5639.96</v>
      </c>
      <c r="F473" s="160">
        <f t="shared" si="29"/>
        <v>5761.540724502266</v>
      </c>
      <c r="G473" s="35">
        <f t="shared" si="30"/>
        <v>1.0117946205960777</v>
      </c>
    </row>
    <row r="474" spans="1:7" ht="12.75" customHeight="1">
      <c r="A474" s="18">
        <v>15</v>
      </c>
      <c r="B474" s="206" t="s">
        <v>225</v>
      </c>
      <c r="C474" s="170">
        <v>9447.7761</v>
      </c>
      <c r="D474" s="170">
        <v>200.43473145635443</v>
      </c>
      <c r="E474" s="144">
        <v>9092.39</v>
      </c>
      <c r="F474" s="160">
        <f t="shared" si="29"/>
        <v>9292.824731456354</v>
      </c>
      <c r="G474" s="35">
        <f t="shared" si="30"/>
        <v>0.9835991701217766</v>
      </c>
    </row>
    <row r="475" spans="1:7" ht="12.75" customHeight="1">
      <c r="A475" s="18">
        <v>16</v>
      </c>
      <c r="B475" s="206" t="s">
        <v>226</v>
      </c>
      <c r="C475" s="170">
        <v>6904.544099999999</v>
      </c>
      <c r="D475" s="170">
        <v>147.05829210689788</v>
      </c>
      <c r="E475" s="144">
        <v>6113.459999999999</v>
      </c>
      <c r="F475" s="160">
        <f t="shared" si="29"/>
        <v>6260.518292106897</v>
      </c>
      <c r="G475" s="35">
        <f t="shared" si="30"/>
        <v>0.906724354488068</v>
      </c>
    </row>
    <row r="476" spans="1:7" ht="12.75" customHeight="1">
      <c r="A476" s="18">
        <v>17</v>
      </c>
      <c r="B476" s="206" t="s">
        <v>227</v>
      </c>
      <c r="C476" s="170">
        <v>15096.0222</v>
      </c>
      <c r="D476" s="170">
        <v>315.16700455270876</v>
      </c>
      <c r="E476" s="144">
        <v>12366.619999999999</v>
      </c>
      <c r="F476" s="160">
        <f t="shared" si="29"/>
        <v>12681.787004552707</v>
      </c>
      <c r="G476" s="35">
        <f t="shared" si="30"/>
        <v>0.8400747452897034</v>
      </c>
    </row>
    <row r="477" spans="1:7" ht="12.75" customHeight="1">
      <c r="A477" s="18">
        <v>18</v>
      </c>
      <c r="B477" s="206" t="s">
        <v>228</v>
      </c>
      <c r="C477" s="170">
        <v>8572.097099999999</v>
      </c>
      <c r="D477" s="170">
        <v>181.2189261442707</v>
      </c>
      <c r="E477" s="144">
        <v>8253.52</v>
      </c>
      <c r="F477" s="160">
        <f t="shared" si="29"/>
        <v>8434.738926144271</v>
      </c>
      <c r="G477" s="35">
        <f t="shared" si="30"/>
        <v>0.9839761294986116</v>
      </c>
    </row>
    <row r="478" spans="1:7" ht="12.75" customHeight="1">
      <c r="A478" s="18">
        <v>19</v>
      </c>
      <c r="B478" s="206" t="s">
        <v>229</v>
      </c>
      <c r="C478" s="170">
        <v>8941.3719</v>
      </c>
      <c r="D478" s="170">
        <v>191.17571042188325</v>
      </c>
      <c r="E478" s="144">
        <v>8499.91</v>
      </c>
      <c r="F478" s="160">
        <f t="shared" si="29"/>
        <v>8691.085710421883</v>
      </c>
      <c r="G478" s="35">
        <f t="shared" si="30"/>
        <v>0.9720080774653701</v>
      </c>
    </row>
    <row r="479" spans="1:7" ht="12.75" customHeight="1">
      <c r="A479" s="18">
        <v>20</v>
      </c>
      <c r="B479" s="206" t="s">
        <v>230</v>
      </c>
      <c r="C479" s="170">
        <v>4072.0683</v>
      </c>
      <c r="D479" s="170">
        <v>87.5740395895369</v>
      </c>
      <c r="E479" s="144">
        <v>4443.38</v>
      </c>
      <c r="F479" s="160">
        <f t="shared" si="29"/>
        <v>4530.954039589537</v>
      </c>
      <c r="G479" s="35">
        <f t="shared" si="30"/>
        <v>1.1126910714119254</v>
      </c>
    </row>
    <row r="480" spans="1:7" ht="12.75" customHeight="1">
      <c r="A480" s="18">
        <v>21</v>
      </c>
      <c r="B480" s="206" t="s">
        <v>231</v>
      </c>
      <c r="C480" s="170">
        <v>16046.5596</v>
      </c>
      <c r="D480" s="170">
        <v>343.72394098877277</v>
      </c>
      <c r="E480" s="144">
        <v>15659.169999999998</v>
      </c>
      <c r="F480" s="160">
        <f t="shared" si="29"/>
        <v>16002.893940988772</v>
      </c>
      <c r="G480" s="35">
        <f t="shared" si="30"/>
        <v>0.9972788148924316</v>
      </c>
    </row>
    <row r="481" spans="1:7" ht="12.75" customHeight="1">
      <c r="A481" s="18">
        <v>22</v>
      </c>
      <c r="B481" s="206" t="s">
        <v>232</v>
      </c>
      <c r="C481" s="170">
        <v>4441.8093</v>
      </c>
      <c r="D481" s="170">
        <v>94.47551699070442</v>
      </c>
      <c r="E481" s="144">
        <v>4508.37</v>
      </c>
      <c r="F481" s="160">
        <f aca="true" t="shared" si="31" ref="F481:F491">D481+E481</f>
        <v>4602.845516990705</v>
      </c>
      <c r="G481" s="35">
        <f aca="true" t="shared" si="32" ref="G481:G491">F481/C481</f>
        <v>1.0362546444735268</v>
      </c>
    </row>
    <row r="482" spans="1:7" ht="12.75" customHeight="1">
      <c r="A482" s="18">
        <v>23</v>
      </c>
      <c r="B482" s="206" t="s">
        <v>233</v>
      </c>
      <c r="C482" s="170">
        <v>5915.4198</v>
      </c>
      <c r="D482" s="170">
        <v>125.37131936233905</v>
      </c>
      <c r="E482" s="144">
        <v>5812.75</v>
      </c>
      <c r="F482" s="160">
        <f t="shared" si="31"/>
        <v>5938.121319362339</v>
      </c>
      <c r="G482" s="35">
        <f t="shared" si="32"/>
        <v>1.0038376852581687</v>
      </c>
    </row>
    <row r="483" spans="1:7" ht="12.75" customHeight="1">
      <c r="A483" s="18">
        <v>24</v>
      </c>
      <c r="B483" s="206" t="s">
        <v>234</v>
      </c>
      <c r="C483" s="170">
        <v>19297.1946</v>
      </c>
      <c r="D483" s="170">
        <v>408.9438905372616</v>
      </c>
      <c r="E483" s="144">
        <v>19436.09</v>
      </c>
      <c r="F483" s="160">
        <f t="shared" si="31"/>
        <v>19845.033890537263</v>
      </c>
      <c r="G483" s="35">
        <f t="shared" si="32"/>
        <v>1.028389582107301</v>
      </c>
    </row>
    <row r="484" spans="1:7" ht="12.75" customHeight="1">
      <c r="A484" s="18">
        <v>25</v>
      </c>
      <c r="B484" s="206" t="s">
        <v>235</v>
      </c>
      <c r="C484" s="170">
        <v>4659.891</v>
      </c>
      <c r="D484" s="170">
        <v>99.36298553988847</v>
      </c>
      <c r="E484" s="144">
        <v>4534.43</v>
      </c>
      <c r="F484" s="160">
        <f t="shared" si="31"/>
        <v>4633.792985539889</v>
      </c>
      <c r="G484" s="35">
        <f t="shared" si="32"/>
        <v>0.9943994367121225</v>
      </c>
    </row>
    <row r="485" spans="1:7" ht="12.75" customHeight="1">
      <c r="A485" s="18">
        <v>26</v>
      </c>
      <c r="B485" s="206" t="s">
        <v>236</v>
      </c>
      <c r="C485" s="170">
        <v>3935.5271999999995</v>
      </c>
      <c r="D485" s="170">
        <v>83.16543633305227</v>
      </c>
      <c r="E485" s="144">
        <v>3829.79</v>
      </c>
      <c r="F485" s="160">
        <f t="shared" si="31"/>
        <v>3912.955436333052</v>
      </c>
      <c r="G485" s="35">
        <f t="shared" si="32"/>
        <v>0.9942646150007686</v>
      </c>
    </row>
    <row r="486" spans="1:7" ht="12.75" customHeight="1">
      <c r="A486" s="18">
        <v>27</v>
      </c>
      <c r="B486" s="206" t="s">
        <v>237</v>
      </c>
      <c r="C486" s="170">
        <v>7316.716350000001</v>
      </c>
      <c r="D486" s="170">
        <v>155.04677226101842</v>
      </c>
      <c r="E486" s="144">
        <v>7185.34</v>
      </c>
      <c r="F486" s="160">
        <f t="shared" si="31"/>
        <v>7340.386772261018</v>
      </c>
      <c r="G486" s="35">
        <f t="shared" si="32"/>
        <v>1.0032351154710293</v>
      </c>
    </row>
    <row r="487" spans="1:7" ht="12.75" customHeight="1">
      <c r="A487" s="18">
        <v>28</v>
      </c>
      <c r="B487" s="206" t="s">
        <v>238</v>
      </c>
      <c r="C487" s="170">
        <v>7389.8360999999995</v>
      </c>
      <c r="D487" s="170">
        <v>156.6922197850419</v>
      </c>
      <c r="E487" s="144">
        <v>7390.728</v>
      </c>
      <c r="F487" s="160">
        <f t="shared" si="31"/>
        <v>7547.420219785042</v>
      </c>
      <c r="G487" s="35">
        <f t="shared" si="32"/>
        <v>1.0213244404412491</v>
      </c>
    </row>
    <row r="488" spans="1:7" ht="12.75" customHeight="1">
      <c r="A488" s="18">
        <v>29</v>
      </c>
      <c r="B488" s="206" t="s">
        <v>239</v>
      </c>
      <c r="C488" s="170">
        <v>1920.1889999999999</v>
      </c>
      <c r="D488" s="170">
        <v>40.53802780422892</v>
      </c>
      <c r="E488" s="144">
        <v>1867.83</v>
      </c>
      <c r="F488" s="160">
        <f t="shared" si="31"/>
        <v>1908.3680278042289</v>
      </c>
      <c r="G488" s="35">
        <f t="shared" si="32"/>
        <v>0.9938438496440866</v>
      </c>
    </row>
    <row r="489" spans="1:7" ht="12.75" customHeight="1">
      <c r="A489" s="18">
        <v>30</v>
      </c>
      <c r="B489" s="206" t="s">
        <v>240</v>
      </c>
      <c r="C489" s="170">
        <v>11909.1345</v>
      </c>
      <c r="D489" s="170">
        <v>254.12503046215147</v>
      </c>
      <c r="E489" s="144">
        <v>11637.27</v>
      </c>
      <c r="F489" s="160">
        <f t="shared" si="31"/>
        <v>11891.395030462152</v>
      </c>
      <c r="G489" s="35">
        <f t="shared" si="32"/>
        <v>0.9985104316742877</v>
      </c>
    </row>
    <row r="490" spans="1:7" ht="12.75" customHeight="1">
      <c r="A490" s="18">
        <v>31</v>
      </c>
      <c r="B490" s="206" t="s">
        <v>241</v>
      </c>
      <c r="C490" s="170">
        <v>11072.688600000001</v>
      </c>
      <c r="D490" s="170">
        <v>234.08129189545488</v>
      </c>
      <c r="E490" s="144">
        <v>10371.93</v>
      </c>
      <c r="F490" s="160">
        <f t="shared" si="31"/>
        <v>10606.011291895455</v>
      </c>
      <c r="G490" s="35">
        <f t="shared" si="32"/>
        <v>0.9578532978788415</v>
      </c>
    </row>
    <row r="491" spans="1:7" ht="12.75" customHeight="1">
      <c r="A491" s="18">
        <v>32</v>
      </c>
      <c r="B491" s="206" t="s">
        <v>242</v>
      </c>
      <c r="C491" s="170">
        <v>5933.2497</v>
      </c>
      <c r="D491" s="170">
        <v>126.66371165918858</v>
      </c>
      <c r="E491" s="144">
        <v>5895.58</v>
      </c>
      <c r="F491" s="160">
        <f t="shared" si="31"/>
        <v>6022.243711659188</v>
      </c>
      <c r="G491" s="35">
        <f t="shared" si="32"/>
        <v>1.0149992021504148</v>
      </c>
    </row>
    <row r="492" spans="1:7" ht="12.75" customHeight="1">
      <c r="A492" s="18">
        <v>33</v>
      </c>
      <c r="B492" s="206" t="s">
        <v>243</v>
      </c>
      <c r="C492" s="170">
        <v>2546.3844</v>
      </c>
      <c r="D492" s="170">
        <v>53.313493616986136</v>
      </c>
      <c r="E492" s="144">
        <v>2477.08</v>
      </c>
      <c r="F492" s="160">
        <f t="shared" si="29"/>
        <v>2530.3934936169862</v>
      </c>
      <c r="G492" s="35">
        <f t="shared" si="30"/>
        <v>0.9937201522350617</v>
      </c>
    </row>
    <row r="493" spans="1:7" ht="12.75" customHeight="1">
      <c r="A493" s="18">
        <v>34</v>
      </c>
      <c r="B493" s="206" t="s">
        <v>244</v>
      </c>
      <c r="C493" s="170">
        <v>3000.6408</v>
      </c>
      <c r="D493" s="170">
        <v>63.668430926215336</v>
      </c>
      <c r="E493" s="144">
        <v>3341.92</v>
      </c>
      <c r="F493" s="160">
        <f t="shared" si="29"/>
        <v>3405.5884309262156</v>
      </c>
      <c r="G493" s="35">
        <f t="shared" si="30"/>
        <v>1.1349537175280078</v>
      </c>
    </row>
    <row r="494" spans="1:7" ht="12.75" customHeight="1">
      <c r="A494" s="18">
        <v>35</v>
      </c>
      <c r="B494" s="206" t="s">
        <v>245</v>
      </c>
      <c r="C494" s="170">
        <v>6819.6735</v>
      </c>
      <c r="D494" s="170">
        <v>145.30644665099487</v>
      </c>
      <c r="E494" s="144">
        <v>6585.27</v>
      </c>
      <c r="F494" s="160">
        <f t="shared" si="29"/>
        <v>6730.576446650995</v>
      </c>
      <c r="G494" s="35">
        <f t="shared" si="30"/>
        <v>0.9869352904726297</v>
      </c>
    </row>
    <row r="495" spans="1:7" ht="12.75" customHeight="1">
      <c r="A495" s="18"/>
      <c r="B495" s="1" t="s">
        <v>27</v>
      </c>
      <c r="C495" s="171">
        <v>249797.4927</v>
      </c>
      <c r="D495" s="171">
        <v>5303.63</v>
      </c>
      <c r="E495" s="145">
        <v>243993.618</v>
      </c>
      <c r="F495" s="169">
        <f t="shared" si="29"/>
        <v>249297.248</v>
      </c>
      <c r="G495" s="39">
        <f t="shared" si="30"/>
        <v>0.9979973990347422</v>
      </c>
    </row>
    <row r="496" ht="5.25" customHeight="1">
      <c r="A496" s="80"/>
    </row>
    <row r="497" spans="1:8" ht="14.25">
      <c r="A497" s="9" t="s">
        <v>45</v>
      </c>
      <c r="H497" s="31"/>
    </row>
    <row r="498" spans="1:7" ht="6.75" customHeight="1">
      <c r="A498" s="9"/>
      <c r="G498" s="10" t="s">
        <v>12</v>
      </c>
    </row>
    <row r="499" spans="1:5" ht="14.25">
      <c r="A499" s="30" t="s">
        <v>39</v>
      </c>
      <c r="B499" s="30" t="s">
        <v>46</v>
      </c>
      <c r="C499" s="30" t="s">
        <v>47</v>
      </c>
      <c r="D499" s="30" t="s">
        <v>48</v>
      </c>
      <c r="E499" s="30" t="s">
        <v>49</v>
      </c>
    </row>
    <row r="500" spans="1:8" ht="18.75" customHeight="1">
      <c r="A500" s="53">
        <f>C495</f>
        <v>249797.4927</v>
      </c>
      <c r="B500" s="53">
        <f>F495</f>
        <v>249297.248</v>
      </c>
      <c r="C500" s="39">
        <f>B500/A500</f>
        <v>0.9979973990347422</v>
      </c>
      <c r="D500" s="53">
        <f>D541</f>
        <v>247360.34277599998</v>
      </c>
      <c r="E500" s="39">
        <f>D500/A500</f>
        <v>0.990243497251884</v>
      </c>
      <c r="H500" s="10" t="s">
        <v>12</v>
      </c>
    </row>
    <row r="501" spans="1:7" ht="7.5" customHeight="1">
      <c r="A501" s="9"/>
      <c r="G501" s="10" t="s">
        <v>12</v>
      </c>
    </row>
    <row r="502" ht="14.25">
      <c r="A502" s="9" t="s">
        <v>170</v>
      </c>
    </row>
    <row r="503" ht="6.75" customHeight="1">
      <c r="A503" s="9"/>
    </row>
    <row r="504" spans="1:5" ht="14.25">
      <c r="A504" s="49" t="s">
        <v>20</v>
      </c>
      <c r="B504" s="49" t="s">
        <v>31</v>
      </c>
      <c r="C504" s="78" t="s">
        <v>39</v>
      </c>
      <c r="D504" s="49" t="s">
        <v>48</v>
      </c>
      <c r="E504" s="17" t="s">
        <v>49</v>
      </c>
    </row>
    <row r="505" spans="1:5" ht="14.25">
      <c r="A505" s="81">
        <v>1</v>
      </c>
      <c r="B505" s="81">
        <v>2</v>
      </c>
      <c r="C505" s="82">
        <v>3</v>
      </c>
      <c r="D505" s="81">
        <v>4</v>
      </c>
      <c r="E505" s="83">
        <v>5</v>
      </c>
    </row>
    <row r="506" spans="1:7" ht="12.75" customHeight="1">
      <c r="A506" s="18">
        <v>1</v>
      </c>
      <c r="B506" s="206" t="s">
        <v>211</v>
      </c>
      <c r="C506" s="170">
        <v>11522.3328</v>
      </c>
      <c r="D506" s="144">
        <v>11821.708999999999</v>
      </c>
      <c r="E506" s="147">
        <f aca="true" t="shared" si="33" ref="E506:E541">D506/C506</f>
        <v>1.0259822559542802</v>
      </c>
      <c r="F506" s="142"/>
      <c r="G506" s="31"/>
    </row>
    <row r="507" spans="1:7" ht="12.75" customHeight="1">
      <c r="A507" s="18">
        <v>2</v>
      </c>
      <c r="B507" s="206" t="s">
        <v>212</v>
      </c>
      <c r="C507" s="170">
        <v>3549.9687</v>
      </c>
      <c r="D507" s="144">
        <v>3500.2184845</v>
      </c>
      <c r="E507" s="147">
        <f t="shared" si="33"/>
        <v>0.9859857312263064</v>
      </c>
      <c r="F507" s="142"/>
      <c r="G507" s="31" t="s">
        <v>12</v>
      </c>
    </row>
    <row r="508" spans="1:7" ht="12.75" customHeight="1">
      <c r="A508" s="18">
        <v>3</v>
      </c>
      <c r="B508" s="206" t="s">
        <v>213</v>
      </c>
      <c r="C508" s="170">
        <v>6784.54905</v>
      </c>
      <c r="D508" s="144">
        <v>6705.54975</v>
      </c>
      <c r="E508" s="147">
        <f t="shared" si="33"/>
        <v>0.9883559983990389</v>
      </c>
      <c r="F508" s="142"/>
      <c r="G508" s="31"/>
    </row>
    <row r="509" spans="1:7" ht="12.75" customHeight="1">
      <c r="A509" s="18">
        <v>4</v>
      </c>
      <c r="B509" s="206" t="s">
        <v>214</v>
      </c>
      <c r="C509" s="170">
        <v>10724.864399999999</v>
      </c>
      <c r="D509" s="144">
        <v>10651.8013785</v>
      </c>
      <c r="E509" s="147">
        <f t="shared" si="33"/>
        <v>0.9931875109302083</v>
      </c>
      <c r="F509" s="142"/>
      <c r="G509" s="31"/>
    </row>
    <row r="510" spans="1:7" ht="12.75" customHeight="1">
      <c r="A510" s="18">
        <v>5</v>
      </c>
      <c r="B510" s="206" t="s">
        <v>215</v>
      </c>
      <c r="C510" s="170">
        <v>8210.0463</v>
      </c>
      <c r="D510" s="144">
        <v>8205.9055</v>
      </c>
      <c r="E510" s="147">
        <f t="shared" si="33"/>
        <v>0.9994956423083754</v>
      </c>
      <c r="F510" s="142"/>
      <c r="G510" s="31"/>
    </row>
    <row r="511" spans="1:7" ht="12.75" customHeight="1">
      <c r="A511" s="18">
        <v>6</v>
      </c>
      <c r="B511" s="206" t="s">
        <v>216</v>
      </c>
      <c r="C511" s="170">
        <v>2881.1603999999998</v>
      </c>
      <c r="D511" s="144">
        <v>2889.4344</v>
      </c>
      <c r="E511" s="147">
        <f t="shared" si="33"/>
        <v>1.0028717595868666</v>
      </c>
      <c r="F511" s="142"/>
      <c r="G511" s="31"/>
    </row>
    <row r="512" spans="1:7" ht="12.75" customHeight="1">
      <c r="A512" s="18">
        <v>7</v>
      </c>
      <c r="B512" s="206" t="s">
        <v>217</v>
      </c>
      <c r="C512" s="170">
        <v>6828.8199</v>
      </c>
      <c r="D512" s="144">
        <v>6782.181564</v>
      </c>
      <c r="E512" s="147">
        <f t="shared" si="33"/>
        <v>0.9931703666690639</v>
      </c>
      <c r="F512" s="142"/>
      <c r="G512" s="31"/>
    </row>
    <row r="513" spans="1:7" ht="12.75" customHeight="1">
      <c r="A513" s="18">
        <v>8</v>
      </c>
      <c r="B513" s="206" t="s">
        <v>218</v>
      </c>
      <c r="C513" s="170">
        <v>4129.3998</v>
      </c>
      <c r="D513" s="144">
        <v>4099.870051</v>
      </c>
      <c r="E513" s="147">
        <f t="shared" si="33"/>
        <v>0.9928489004624836</v>
      </c>
      <c r="F513" s="142"/>
      <c r="G513" s="31"/>
    </row>
    <row r="514" spans="1:7" ht="12.75" customHeight="1">
      <c r="A514" s="18">
        <v>9</v>
      </c>
      <c r="B514" s="206" t="s">
        <v>219</v>
      </c>
      <c r="C514" s="170">
        <v>5774.4864</v>
      </c>
      <c r="D514" s="144">
        <v>5867.745804</v>
      </c>
      <c r="E514" s="147">
        <f t="shared" si="33"/>
        <v>1.0161502508690643</v>
      </c>
      <c r="F514" s="142"/>
      <c r="G514" s="31"/>
    </row>
    <row r="515" spans="1:7" ht="12.75" customHeight="1">
      <c r="A515" s="18">
        <v>10</v>
      </c>
      <c r="B515" s="206" t="s">
        <v>220</v>
      </c>
      <c r="C515" s="170">
        <v>2248.6269</v>
      </c>
      <c r="D515" s="144">
        <v>2293.4695275</v>
      </c>
      <c r="E515" s="147">
        <f t="shared" si="33"/>
        <v>1.0199422267429068</v>
      </c>
      <c r="F515" s="142"/>
      <c r="G515" s="31"/>
    </row>
    <row r="516" spans="1:7" ht="12.75" customHeight="1">
      <c r="A516" s="18">
        <v>11</v>
      </c>
      <c r="B516" s="206" t="s">
        <v>221</v>
      </c>
      <c r="C516" s="170">
        <v>3094.8131999999996</v>
      </c>
      <c r="D516" s="144">
        <v>3059.8340245</v>
      </c>
      <c r="E516" s="147">
        <f t="shared" si="33"/>
        <v>0.9886974840678592</v>
      </c>
      <c r="F516" s="142"/>
      <c r="G516" s="31"/>
    </row>
    <row r="517" spans="1:7" ht="12.75" customHeight="1">
      <c r="A517" s="18">
        <v>12</v>
      </c>
      <c r="B517" s="206" t="s">
        <v>222</v>
      </c>
      <c r="C517" s="170">
        <v>2898.5652</v>
      </c>
      <c r="D517" s="144">
        <v>2892.274136</v>
      </c>
      <c r="E517" s="147">
        <f t="shared" si="33"/>
        <v>0.9978295937590088</v>
      </c>
      <c r="F517" s="142"/>
      <c r="G517" s="31"/>
    </row>
    <row r="518" spans="1:7" ht="12.75" customHeight="1">
      <c r="A518" s="18">
        <v>13</v>
      </c>
      <c r="B518" s="206" t="s">
        <v>223</v>
      </c>
      <c r="C518" s="170">
        <v>10216.6878</v>
      </c>
      <c r="D518" s="144">
        <v>10167.496798</v>
      </c>
      <c r="E518" s="147">
        <f t="shared" si="33"/>
        <v>0.9951852299920528</v>
      </c>
      <c r="F518" s="142"/>
      <c r="G518" s="31"/>
    </row>
    <row r="519" spans="1:7" ht="12.75" customHeight="1">
      <c r="A519" s="18">
        <v>14</v>
      </c>
      <c r="B519" s="206" t="s">
        <v>224</v>
      </c>
      <c r="C519" s="170">
        <v>5694.3777</v>
      </c>
      <c r="D519" s="144">
        <v>5577.00364</v>
      </c>
      <c r="E519" s="147">
        <f t="shared" si="33"/>
        <v>0.9793877283552863</v>
      </c>
      <c r="F519" s="142"/>
      <c r="G519" s="31"/>
    </row>
    <row r="520" spans="1:7" ht="12.75" customHeight="1">
      <c r="A520" s="18">
        <v>15</v>
      </c>
      <c r="B520" s="206" t="s">
        <v>225</v>
      </c>
      <c r="C520" s="170">
        <v>9447.7761</v>
      </c>
      <c r="D520" s="144">
        <v>9353.892230000001</v>
      </c>
      <c r="E520" s="147">
        <f t="shared" si="33"/>
        <v>0.9900628604016137</v>
      </c>
      <c r="F520" s="142"/>
      <c r="G520" s="31"/>
    </row>
    <row r="521" spans="1:7" ht="12.75" customHeight="1">
      <c r="A521" s="18">
        <v>16</v>
      </c>
      <c r="B521" s="206" t="s">
        <v>226</v>
      </c>
      <c r="C521" s="170">
        <v>6904.544099999999</v>
      </c>
      <c r="D521" s="144">
        <v>6863.551859</v>
      </c>
      <c r="E521" s="147">
        <f t="shared" si="33"/>
        <v>0.9940630054053824</v>
      </c>
      <c r="F521" s="142"/>
      <c r="G521" s="31"/>
    </row>
    <row r="522" spans="1:7" ht="12.75" customHeight="1">
      <c r="A522" s="18">
        <v>17</v>
      </c>
      <c r="B522" s="206" t="s">
        <v>227</v>
      </c>
      <c r="C522" s="170">
        <v>15096.0222</v>
      </c>
      <c r="D522" s="144">
        <v>14792.281909999998</v>
      </c>
      <c r="E522" s="147">
        <f t="shared" si="33"/>
        <v>0.9798794486404504</v>
      </c>
      <c r="F522" s="142"/>
      <c r="G522" s="31"/>
    </row>
    <row r="523" spans="1:7" ht="12.75" customHeight="1">
      <c r="A523" s="18">
        <v>18</v>
      </c>
      <c r="B523" s="206" t="s">
        <v>228</v>
      </c>
      <c r="C523" s="170">
        <v>8572.097099999999</v>
      </c>
      <c r="D523" s="144">
        <v>8628.28291</v>
      </c>
      <c r="E523" s="147">
        <f t="shared" si="33"/>
        <v>1.0065544999484433</v>
      </c>
      <c r="F523" s="142"/>
      <c r="G523" s="31"/>
    </row>
    <row r="524" spans="1:7" ht="12.75" customHeight="1">
      <c r="A524" s="18">
        <v>19</v>
      </c>
      <c r="B524" s="206" t="s">
        <v>229</v>
      </c>
      <c r="C524" s="170">
        <v>8941.3719</v>
      </c>
      <c r="D524" s="144">
        <v>8781.202444</v>
      </c>
      <c r="E524" s="147">
        <f t="shared" si="33"/>
        <v>0.9820867023772941</v>
      </c>
      <c r="F524" s="142"/>
      <c r="G524" s="31"/>
    </row>
    <row r="525" spans="1:7" ht="12.75" customHeight="1">
      <c r="A525" s="18">
        <v>20</v>
      </c>
      <c r="B525" s="206" t="s">
        <v>230</v>
      </c>
      <c r="C525" s="170">
        <v>4072.0683</v>
      </c>
      <c r="D525" s="144">
        <v>4055.1288400000003</v>
      </c>
      <c r="E525" s="147">
        <f t="shared" si="33"/>
        <v>0.9958400845093881</v>
      </c>
      <c r="F525" s="142"/>
      <c r="G525" s="31"/>
    </row>
    <row r="526" spans="1:7" ht="12.75" customHeight="1">
      <c r="A526" s="18">
        <v>21</v>
      </c>
      <c r="B526" s="206" t="s">
        <v>231</v>
      </c>
      <c r="C526" s="170">
        <v>16046.5596</v>
      </c>
      <c r="D526" s="144">
        <v>15550.328392</v>
      </c>
      <c r="E526" s="147">
        <f t="shared" si="33"/>
        <v>0.9690755389086642</v>
      </c>
      <c r="F526" s="142"/>
      <c r="G526" s="31"/>
    </row>
    <row r="527" spans="1:7" ht="12.75" customHeight="1">
      <c r="A527" s="18">
        <v>22</v>
      </c>
      <c r="B527" s="206" t="s">
        <v>232</v>
      </c>
      <c r="C527" s="170">
        <v>4441.8093</v>
      </c>
      <c r="D527" s="144">
        <v>4404.9122019999995</v>
      </c>
      <c r="E527" s="147">
        <f t="shared" si="33"/>
        <v>0.9916932278024632</v>
      </c>
      <c r="F527" s="142"/>
      <c r="G527" s="31"/>
    </row>
    <row r="528" spans="1:7" ht="12.75" customHeight="1">
      <c r="A528" s="18">
        <v>23</v>
      </c>
      <c r="B528" s="206" t="s">
        <v>233</v>
      </c>
      <c r="C528" s="170">
        <v>5915.4198</v>
      </c>
      <c r="D528" s="144">
        <v>5783.368385</v>
      </c>
      <c r="E528" s="147">
        <f t="shared" si="33"/>
        <v>0.9776767466275175</v>
      </c>
      <c r="F528" s="142"/>
      <c r="G528" s="31"/>
    </row>
    <row r="529" spans="1:7" ht="12.75" customHeight="1">
      <c r="A529" s="18">
        <v>24</v>
      </c>
      <c r="B529" s="206" t="s">
        <v>234</v>
      </c>
      <c r="C529" s="170">
        <v>19297.1946</v>
      </c>
      <c r="D529" s="144">
        <v>19125.610961</v>
      </c>
      <c r="E529" s="147">
        <f t="shared" si="33"/>
        <v>0.9911083635442014</v>
      </c>
      <c r="F529" s="142"/>
      <c r="G529" s="31"/>
    </row>
    <row r="530" spans="1:7" ht="12.75" customHeight="1">
      <c r="A530" s="18">
        <v>25</v>
      </c>
      <c r="B530" s="206" t="s">
        <v>235</v>
      </c>
      <c r="C530" s="170">
        <v>4659.891</v>
      </c>
      <c r="D530" s="144">
        <v>4633.017911999999</v>
      </c>
      <c r="E530" s="147">
        <f t="shared" si="33"/>
        <v>0.9942331080276341</v>
      </c>
      <c r="F530" s="142"/>
      <c r="G530" s="31"/>
    </row>
    <row r="531" spans="1:7" ht="12.75" customHeight="1">
      <c r="A531" s="18">
        <v>26</v>
      </c>
      <c r="B531" s="206" t="s">
        <v>236</v>
      </c>
      <c r="C531" s="170">
        <v>3935.5271999999995</v>
      </c>
      <c r="D531" s="144">
        <v>3736.314029</v>
      </c>
      <c r="E531" s="147">
        <f t="shared" si="33"/>
        <v>0.9493808171367741</v>
      </c>
      <c r="F531" s="142"/>
      <c r="G531" s="31"/>
    </row>
    <row r="532" spans="1:7" ht="12.75" customHeight="1">
      <c r="A532" s="18">
        <v>27</v>
      </c>
      <c r="B532" s="206" t="s">
        <v>237</v>
      </c>
      <c r="C532" s="170">
        <v>7316.716350000001</v>
      </c>
      <c r="D532" s="144">
        <v>7293.1206170000005</v>
      </c>
      <c r="E532" s="147">
        <f t="shared" si="33"/>
        <v>0.9967750925591095</v>
      </c>
      <c r="F532" s="142"/>
      <c r="G532" s="31"/>
    </row>
    <row r="533" spans="1:7" ht="12.75" customHeight="1">
      <c r="A533" s="18">
        <v>28</v>
      </c>
      <c r="B533" s="206" t="s">
        <v>238</v>
      </c>
      <c r="C533" s="170">
        <v>7389.8360999999995</v>
      </c>
      <c r="D533" s="144">
        <v>7104.892716</v>
      </c>
      <c r="E533" s="147">
        <f t="shared" si="33"/>
        <v>0.9614411767535684</v>
      </c>
      <c r="F533" s="142"/>
      <c r="G533" s="31"/>
    </row>
    <row r="534" spans="1:8" ht="12.75" customHeight="1">
      <c r="A534" s="18">
        <v>29</v>
      </c>
      <c r="B534" s="206" t="s">
        <v>239</v>
      </c>
      <c r="C534" s="170">
        <v>1920.1889999999999</v>
      </c>
      <c r="D534" s="144">
        <v>1873.42668</v>
      </c>
      <c r="E534" s="147">
        <f t="shared" si="33"/>
        <v>0.9756470222462478</v>
      </c>
      <c r="F534" s="142"/>
      <c r="G534" s="31"/>
      <c r="H534" s="10" t="s">
        <v>12</v>
      </c>
    </row>
    <row r="535" spans="1:7" ht="12.75" customHeight="1">
      <c r="A535" s="18">
        <v>30</v>
      </c>
      <c r="B535" s="206" t="s">
        <v>240</v>
      </c>
      <c r="C535" s="170">
        <v>11909.1345</v>
      </c>
      <c r="D535" s="144">
        <v>11799.8840305</v>
      </c>
      <c r="E535" s="147">
        <f t="shared" si="33"/>
        <v>0.9908263300326317</v>
      </c>
      <c r="F535" s="142"/>
      <c r="G535" s="31" t="s">
        <v>12</v>
      </c>
    </row>
    <row r="536" spans="1:7" ht="12.75" customHeight="1">
      <c r="A536" s="18">
        <v>31</v>
      </c>
      <c r="B536" s="206" t="s">
        <v>241</v>
      </c>
      <c r="C536" s="170">
        <v>11072.688600000001</v>
      </c>
      <c r="D536" s="144">
        <v>10980.621234</v>
      </c>
      <c r="E536" s="147">
        <f t="shared" si="33"/>
        <v>0.9916851842108156</v>
      </c>
      <c r="F536" s="142"/>
      <c r="G536" s="31"/>
    </row>
    <row r="537" spans="1:8" ht="12.75" customHeight="1">
      <c r="A537" s="18">
        <v>32</v>
      </c>
      <c r="B537" s="206" t="s">
        <v>242</v>
      </c>
      <c r="C537" s="170">
        <v>5933.2497</v>
      </c>
      <c r="D537" s="144">
        <v>5859.541730999999</v>
      </c>
      <c r="E537" s="147">
        <f t="shared" si="33"/>
        <v>0.9875771334889207</v>
      </c>
      <c r="F537" s="142"/>
      <c r="G537" s="31" t="s">
        <v>12</v>
      </c>
      <c r="H537" s="10" t="s">
        <v>12</v>
      </c>
    </row>
    <row r="538" spans="1:7" ht="12.75" customHeight="1">
      <c r="A538" s="18">
        <v>33</v>
      </c>
      <c r="B538" s="206" t="s">
        <v>243</v>
      </c>
      <c r="C538" s="170">
        <v>2546.3844</v>
      </c>
      <c r="D538" s="144">
        <v>2413.091091</v>
      </c>
      <c r="E538" s="147">
        <f t="shared" si="33"/>
        <v>0.9476538934969913</v>
      </c>
      <c r="F538" s="142"/>
      <c r="G538" s="31"/>
    </row>
    <row r="539" spans="1:7" ht="12.75" customHeight="1">
      <c r="A539" s="18">
        <v>34</v>
      </c>
      <c r="B539" s="206" t="s">
        <v>244</v>
      </c>
      <c r="C539" s="170">
        <v>3000.6408</v>
      </c>
      <c r="D539" s="144">
        <v>3039.280522</v>
      </c>
      <c r="E539" s="147">
        <f t="shared" si="33"/>
        <v>1.0128771567726467</v>
      </c>
      <c r="F539" s="142"/>
      <c r="G539" s="31"/>
    </row>
    <row r="540" spans="1:7" ht="12.75" customHeight="1">
      <c r="A540" s="18">
        <v>35</v>
      </c>
      <c r="B540" s="206" t="s">
        <v>245</v>
      </c>
      <c r="C540" s="170">
        <v>6819.6735</v>
      </c>
      <c r="D540" s="144">
        <v>6774.0980225</v>
      </c>
      <c r="E540" s="147">
        <f t="shared" si="33"/>
        <v>0.9933170587272251</v>
      </c>
      <c r="F540" s="142"/>
      <c r="G540" s="31"/>
    </row>
    <row r="541" spans="1:7" ht="12.75" customHeight="1">
      <c r="A541" s="34"/>
      <c r="B541" s="1" t="s">
        <v>27</v>
      </c>
      <c r="C541" s="171">
        <v>249797.4927</v>
      </c>
      <c r="D541" s="145">
        <v>247360.34277599998</v>
      </c>
      <c r="E541" s="138">
        <f t="shared" si="33"/>
        <v>0.990243497251884</v>
      </c>
      <c r="F541" s="42"/>
      <c r="G541" s="31"/>
    </row>
    <row r="542" spans="1:8" ht="14.25" customHeight="1">
      <c r="A542" s="40"/>
      <c r="B542" s="2"/>
      <c r="C542" s="65"/>
      <c r="D542" s="65"/>
      <c r="E542" s="84"/>
      <c r="F542" s="26"/>
      <c r="G542" s="26"/>
      <c r="H542" s="26"/>
    </row>
    <row r="543" spans="1:8" ht="14.25">
      <c r="A543" s="9" t="s">
        <v>119</v>
      </c>
      <c r="F543" s="85"/>
      <c r="G543" s="85"/>
      <c r="H543" s="86"/>
    </row>
    <row r="544" spans="1:8" ht="6.75" customHeight="1">
      <c r="A544" s="9"/>
      <c r="F544" s="26"/>
      <c r="G544" s="26"/>
      <c r="H544" s="26"/>
    </row>
    <row r="545" spans="1:8" ht="28.5">
      <c r="A545" s="88" t="s">
        <v>39</v>
      </c>
      <c r="B545" s="88" t="s">
        <v>115</v>
      </c>
      <c r="C545" s="88" t="s">
        <v>116</v>
      </c>
      <c r="D545" s="88" t="s">
        <v>50</v>
      </c>
      <c r="F545" s="26"/>
      <c r="G545" s="185"/>
      <c r="H545" s="185"/>
    </row>
    <row r="546" spans="1:4" ht="18.75" customHeight="1">
      <c r="A546" s="53">
        <f>C587</f>
        <v>7334.8173375</v>
      </c>
      <c r="B546" s="53">
        <f>D587</f>
        <v>6660.92</v>
      </c>
      <c r="C546" s="87">
        <f>E587</f>
        <v>6660.92</v>
      </c>
      <c r="D546" s="35">
        <f>C546/B546</f>
        <v>1</v>
      </c>
    </row>
    <row r="547" ht="7.5" customHeight="1">
      <c r="A547" s="9"/>
    </row>
    <row r="548" ht="14.25">
      <c r="A548" s="9" t="s">
        <v>118</v>
      </c>
    </row>
    <row r="549" ht="6.75" customHeight="1">
      <c r="A549" s="9"/>
    </row>
    <row r="550" spans="1:7" ht="33" customHeight="1">
      <c r="A550" s="88" t="s">
        <v>20</v>
      </c>
      <c r="B550" s="88" t="s">
        <v>31</v>
      </c>
      <c r="C550" s="61" t="s">
        <v>39</v>
      </c>
      <c r="D550" s="88" t="s">
        <v>117</v>
      </c>
      <c r="E550" s="88" t="s">
        <v>123</v>
      </c>
      <c r="F550" s="88" t="s">
        <v>51</v>
      </c>
      <c r="G550" s="88" t="s">
        <v>111</v>
      </c>
    </row>
    <row r="551" spans="1:7" ht="14.25">
      <c r="A551" s="89">
        <v>1</v>
      </c>
      <c r="B551" s="89">
        <v>2</v>
      </c>
      <c r="C551" s="90">
        <v>3</v>
      </c>
      <c r="D551" s="89">
        <v>4</v>
      </c>
      <c r="E551" s="91">
        <v>5</v>
      </c>
      <c r="F551" s="90">
        <v>6</v>
      </c>
      <c r="G551" s="89">
        <v>7</v>
      </c>
    </row>
    <row r="552" spans="1:8" ht="12.75" customHeight="1">
      <c r="A552" s="189">
        <v>1</v>
      </c>
      <c r="B552" s="206" t="s">
        <v>211</v>
      </c>
      <c r="C552" s="262">
        <v>383.70175950000004</v>
      </c>
      <c r="D552" s="317" t="s">
        <v>246</v>
      </c>
      <c r="E552" s="318"/>
      <c r="F552" s="319"/>
      <c r="G552" s="199"/>
      <c r="H552" s="191"/>
    </row>
    <row r="553" spans="1:8" ht="12.75" customHeight="1">
      <c r="A553" s="189">
        <v>2</v>
      </c>
      <c r="B553" s="206" t="s">
        <v>212</v>
      </c>
      <c r="C553" s="262">
        <v>79.61994449999999</v>
      </c>
      <c r="D553" s="320"/>
      <c r="E553" s="321"/>
      <c r="F553" s="322"/>
      <c r="G553" s="199"/>
      <c r="H553" s="191"/>
    </row>
    <row r="554" spans="1:8" ht="12.75" customHeight="1">
      <c r="A554" s="189">
        <v>3</v>
      </c>
      <c r="B554" s="206" t="s">
        <v>213</v>
      </c>
      <c r="C554" s="262">
        <v>218.90040299999998</v>
      </c>
      <c r="D554" s="320"/>
      <c r="E554" s="321"/>
      <c r="F554" s="322"/>
      <c r="G554" s="199"/>
      <c r="H554" s="191"/>
    </row>
    <row r="555" spans="1:8" ht="12.75" customHeight="1">
      <c r="A555" s="189">
        <v>4</v>
      </c>
      <c r="B555" s="206" t="s">
        <v>214</v>
      </c>
      <c r="C555" s="262">
        <v>320.98347299999995</v>
      </c>
      <c r="D555" s="320"/>
      <c r="E555" s="321"/>
      <c r="F555" s="322"/>
      <c r="G555" s="199"/>
      <c r="H555" s="191"/>
    </row>
    <row r="556" spans="1:8" ht="12.75" customHeight="1">
      <c r="A556" s="189">
        <v>5</v>
      </c>
      <c r="B556" s="206" t="s">
        <v>215</v>
      </c>
      <c r="C556" s="262">
        <v>266.76556949999997</v>
      </c>
      <c r="D556" s="320"/>
      <c r="E556" s="321"/>
      <c r="F556" s="322"/>
      <c r="G556" s="199"/>
      <c r="H556" s="191"/>
    </row>
    <row r="557" spans="1:8" ht="12.75" customHeight="1">
      <c r="A557" s="189">
        <v>6</v>
      </c>
      <c r="B557" s="206" t="s">
        <v>216</v>
      </c>
      <c r="C557" s="262">
        <v>90.0760155</v>
      </c>
      <c r="D557" s="320"/>
      <c r="E557" s="321"/>
      <c r="F557" s="322"/>
      <c r="G557" s="199"/>
      <c r="H557" s="191"/>
    </row>
    <row r="558" spans="1:8" ht="12.75" customHeight="1">
      <c r="A558" s="189">
        <v>7</v>
      </c>
      <c r="B558" s="206" t="s">
        <v>217</v>
      </c>
      <c r="C558" s="262">
        <v>161.348484</v>
      </c>
      <c r="D558" s="320"/>
      <c r="E558" s="321"/>
      <c r="F558" s="322"/>
      <c r="G558" s="199"/>
      <c r="H558" s="191"/>
    </row>
    <row r="559" spans="1:8" ht="12.75" customHeight="1">
      <c r="A559" s="189">
        <v>8</v>
      </c>
      <c r="B559" s="206" t="s">
        <v>218</v>
      </c>
      <c r="C559" s="262">
        <v>115.486029</v>
      </c>
      <c r="D559" s="320"/>
      <c r="E559" s="321"/>
      <c r="F559" s="322"/>
      <c r="G559" s="199"/>
      <c r="H559" s="191"/>
    </row>
    <row r="560" spans="1:8" ht="12.75" customHeight="1">
      <c r="A560" s="189">
        <v>9</v>
      </c>
      <c r="B560" s="206" t="s">
        <v>219</v>
      </c>
      <c r="C560" s="262">
        <v>146.22950549999996</v>
      </c>
      <c r="D560" s="320"/>
      <c r="E560" s="321"/>
      <c r="F560" s="322"/>
      <c r="G560" s="199"/>
      <c r="H560" s="191"/>
    </row>
    <row r="561" spans="1:8" ht="12.75" customHeight="1">
      <c r="A561" s="189">
        <v>10</v>
      </c>
      <c r="B561" s="206" t="s">
        <v>220</v>
      </c>
      <c r="C561" s="262">
        <v>59.82438900000001</v>
      </c>
      <c r="D561" s="320"/>
      <c r="E561" s="321"/>
      <c r="F561" s="322"/>
      <c r="G561" s="199"/>
      <c r="H561" s="191"/>
    </row>
    <row r="562" spans="1:8" ht="12.75" customHeight="1">
      <c r="A562" s="189">
        <v>11</v>
      </c>
      <c r="B562" s="206" t="s">
        <v>221</v>
      </c>
      <c r="C562" s="262">
        <v>89.28116999999999</v>
      </c>
      <c r="D562" s="320"/>
      <c r="E562" s="321"/>
      <c r="F562" s="322"/>
      <c r="G562" s="199"/>
      <c r="H562" s="191"/>
    </row>
    <row r="563" spans="1:8" ht="12.75" customHeight="1">
      <c r="A563" s="189">
        <v>12</v>
      </c>
      <c r="B563" s="206" t="s">
        <v>222</v>
      </c>
      <c r="C563" s="262">
        <v>57.772416</v>
      </c>
      <c r="D563" s="320"/>
      <c r="E563" s="321"/>
      <c r="F563" s="322"/>
      <c r="G563" s="199"/>
      <c r="H563" s="191"/>
    </row>
    <row r="564" spans="1:8" ht="12.75" customHeight="1">
      <c r="A564" s="189">
        <v>13</v>
      </c>
      <c r="B564" s="206" t="s">
        <v>223</v>
      </c>
      <c r="C564" s="262">
        <v>322.86691049999996</v>
      </c>
      <c r="D564" s="320"/>
      <c r="E564" s="321"/>
      <c r="F564" s="322"/>
      <c r="G564" s="199"/>
      <c r="H564" s="191"/>
    </row>
    <row r="565" spans="1:8" ht="12.75" customHeight="1">
      <c r="A565" s="189">
        <v>14</v>
      </c>
      <c r="B565" s="206" t="s">
        <v>224</v>
      </c>
      <c r="C565" s="262">
        <v>185.3198385</v>
      </c>
      <c r="D565" s="320"/>
      <c r="E565" s="321"/>
      <c r="F565" s="322"/>
      <c r="G565" s="199"/>
      <c r="H565" s="191"/>
    </row>
    <row r="566" spans="1:8" ht="12.75" customHeight="1">
      <c r="A566" s="189">
        <v>15</v>
      </c>
      <c r="B566" s="206" t="s">
        <v>225</v>
      </c>
      <c r="C566" s="262">
        <v>275.228754</v>
      </c>
      <c r="D566" s="320"/>
      <c r="E566" s="321"/>
      <c r="F566" s="322"/>
      <c r="G566" s="199"/>
      <c r="H566" s="191"/>
    </row>
    <row r="567" spans="1:8" ht="12.75" customHeight="1">
      <c r="A567" s="189">
        <v>16</v>
      </c>
      <c r="B567" s="206" t="s">
        <v>226</v>
      </c>
      <c r="C567" s="262">
        <v>235.59896249999997</v>
      </c>
      <c r="D567" s="320"/>
      <c r="E567" s="321"/>
      <c r="F567" s="322"/>
      <c r="G567" s="199"/>
      <c r="H567" s="191"/>
    </row>
    <row r="568" spans="1:8" ht="12.75" customHeight="1">
      <c r="A568" s="189">
        <v>17</v>
      </c>
      <c r="B568" s="206" t="s">
        <v>227</v>
      </c>
      <c r="C568" s="262">
        <v>453.873966</v>
      </c>
      <c r="D568" s="320"/>
      <c r="E568" s="321"/>
      <c r="F568" s="322"/>
      <c r="G568" s="199"/>
      <c r="H568" s="191"/>
    </row>
    <row r="569" spans="1:8" ht="12.75" customHeight="1">
      <c r="A569" s="189">
        <v>18</v>
      </c>
      <c r="B569" s="206" t="s">
        <v>228</v>
      </c>
      <c r="C569" s="262">
        <v>365.11425449999996</v>
      </c>
      <c r="D569" s="320"/>
      <c r="E569" s="321"/>
      <c r="F569" s="322"/>
      <c r="G569" s="199"/>
      <c r="H569" s="191"/>
    </row>
    <row r="570" spans="1:8" ht="12.75" customHeight="1">
      <c r="A570" s="189">
        <v>19</v>
      </c>
      <c r="B570" s="206" t="s">
        <v>229</v>
      </c>
      <c r="C570" s="262">
        <v>222.9071205</v>
      </c>
      <c r="D570" s="320"/>
      <c r="E570" s="321"/>
      <c r="F570" s="322"/>
      <c r="G570" s="199"/>
      <c r="H570" s="191"/>
    </row>
    <row r="571" spans="1:8" s="223" customFormat="1" ht="12.75" customHeight="1">
      <c r="A571" s="189">
        <v>20</v>
      </c>
      <c r="B571" s="206" t="s">
        <v>230</v>
      </c>
      <c r="C571" s="262">
        <v>113.78720399999999</v>
      </c>
      <c r="D571" s="320"/>
      <c r="E571" s="321"/>
      <c r="F571" s="322"/>
      <c r="G571" s="199"/>
      <c r="H571" s="191"/>
    </row>
    <row r="572" spans="1:8" s="223" customFormat="1" ht="12.75" customHeight="1">
      <c r="A572" s="189">
        <v>21</v>
      </c>
      <c r="B572" s="206" t="s">
        <v>231</v>
      </c>
      <c r="C572" s="262">
        <v>373.67806049999996</v>
      </c>
      <c r="D572" s="320"/>
      <c r="E572" s="321"/>
      <c r="F572" s="322"/>
      <c r="G572" s="199"/>
      <c r="H572" s="191"/>
    </row>
    <row r="573" spans="1:8" s="223" customFormat="1" ht="12.75" customHeight="1">
      <c r="A573" s="189">
        <v>22</v>
      </c>
      <c r="B573" s="206" t="s">
        <v>232</v>
      </c>
      <c r="C573" s="262">
        <v>147.69013199999998</v>
      </c>
      <c r="D573" s="320"/>
      <c r="E573" s="321"/>
      <c r="F573" s="322"/>
      <c r="G573" s="199"/>
      <c r="H573" s="191"/>
    </row>
    <row r="574" spans="1:8" s="223" customFormat="1" ht="12.75" customHeight="1">
      <c r="A574" s="189">
        <v>23</v>
      </c>
      <c r="B574" s="206" t="s">
        <v>233</v>
      </c>
      <c r="C574" s="262">
        <v>166.95174749999998</v>
      </c>
      <c r="D574" s="320"/>
      <c r="E574" s="321"/>
      <c r="F574" s="322"/>
      <c r="G574" s="199"/>
      <c r="H574" s="191"/>
    </row>
    <row r="575" spans="1:8" s="223" customFormat="1" ht="12.75" customHeight="1">
      <c r="A575" s="189">
        <v>24</v>
      </c>
      <c r="B575" s="206" t="s">
        <v>234</v>
      </c>
      <c r="C575" s="262">
        <v>536.6324429999999</v>
      </c>
      <c r="D575" s="320"/>
      <c r="E575" s="321"/>
      <c r="F575" s="322"/>
      <c r="G575" s="199"/>
      <c r="H575" s="191"/>
    </row>
    <row r="576" spans="1:8" ht="12.75" customHeight="1">
      <c r="A576" s="189">
        <v>25</v>
      </c>
      <c r="B576" s="206" t="s">
        <v>235</v>
      </c>
      <c r="C576" s="262">
        <v>138.17451299999996</v>
      </c>
      <c r="D576" s="320"/>
      <c r="E576" s="321"/>
      <c r="F576" s="322"/>
      <c r="G576" s="199"/>
      <c r="H576" s="191"/>
    </row>
    <row r="577" spans="1:8" ht="12.75" customHeight="1">
      <c r="A577" s="189">
        <v>26</v>
      </c>
      <c r="B577" s="206" t="s">
        <v>236</v>
      </c>
      <c r="C577" s="262">
        <v>114.15032699999998</v>
      </c>
      <c r="D577" s="320"/>
      <c r="E577" s="321"/>
      <c r="F577" s="322"/>
      <c r="G577" s="199"/>
      <c r="H577" s="191"/>
    </row>
    <row r="578" spans="1:8" ht="12.75" customHeight="1">
      <c r="A578" s="189">
        <v>27</v>
      </c>
      <c r="B578" s="206" t="s">
        <v>237</v>
      </c>
      <c r="C578" s="262">
        <v>198.0679875</v>
      </c>
      <c r="D578" s="320"/>
      <c r="E578" s="321"/>
      <c r="F578" s="322"/>
      <c r="G578" s="199"/>
      <c r="H578" s="191"/>
    </row>
    <row r="579" spans="1:8" ht="12.75" customHeight="1">
      <c r="A579" s="189">
        <v>28</v>
      </c>
      <c r="B579" s="206" t="s">
        <v>238</v>
      </c>
      <c r="C579" s="262">
        <v>205.19335649999996</v>
      </c>
      <c r="D579" s="320"/>
      <c r="E579" s="321"/>
      <c r="F579" s="322"/>
      <c r="G579" s="199"/>
      <c r="H579" s="191"/>
    </row>
    <row r="580" spans="1:8" ht="12.75" customHeight="1">
      <c r="A580" s="189">
        <v>29</v>
      </c>
      <c r="B580" s="206" t="s">
        <v>239</v>
      </c>
      <c r="C580" s="262">
        <v>43.5266145</v>
      </c>
      <c r="D580" s="320"/>
      <c r="E580" s="321"/>
      <c r="F580" s="322"/>
      <c r="G580" s="199"/>
      <c r="H580" s="191"/>
    </row>
    <row r="581" spans="1:8" ht="12.75" customHeight="1">
      <c r="A581" s="189">
        <v>30</v>
      </c>
      <c r="B581" s="206" t="s">
        <v>240</v>
      </c>
      <c r="C581" s="262">
        <v>348.1318095</v>
      </c>
      <c r="D581" s="320"/>
      <c r="E581" s="321"/>
      <c r="F581" s="322"/>
      <c r="G581" s="199"/>
      <c r="H581" s="191"/>
    </row>
    <row r="582" spans="1:8" ht="12.75" customHeight="1">
      <c r="A582" s="189">
        <v>31</v>
      </c>
      <c r="B582" s="206" t="s">
        <v>241</v>
      </c>
      <c r="C582" s="262">
        <v>367.27757549999995</v>
      </c>
      <c r="D582" s="320"/>
      <c r="E582" s="321"/>
      <c r="F582" s="322"/>
      <c r="G582" s="199"/>
      <c r="H582" s="191"/>
    </row>
    <row r="583" spans="1:8" ht="12.75" customHeight="1">
      <c r="A583" s="189">
        <v>32</v>
      </c>
      <c r="B583" s="206" t="s">
        <v>242</v>
      </c>
      <c r="C583" s="262">
        <v>211.3757775</v>
      </c>
      <c r="D583" s="320"/>
      <c r="E583" s="321"/>
      <c r="F583" s="322"/>
      <c r="G583" s="199"/>
      <c r="H583" s="191"/>
    </row>
    <row r="584" spans="1:8" ht="12.75" customHeight="1">
      <c r="A584" s="189">
        <v>33</v>
      </c>
      <c r="B584" s="206" t="s">
        <v>243</v>
      </c>
      <c r="C584" s="262">
        <v>94.2895935</v>
      </c>
      <c r="D584" s="320"/>
      <c r="E584" s="321"/>
      <c r="F584" s="322"/>
      <c r="G584" s="199"/>
      <c r="H584" s="191"/>
    </row>
    <row r="585" spans="1:8" ht="12.75" customHeight="1">
      <c r="A585" s="189">
        <v>34</v>
      </c>
      <c r="B585" s="206" t="s">
        <v>244</v>
      </c>
      <c r="C585" s="262">
        <v>45.10623</v>
      </c>
      <c r="D585" s="320"/>
      <c r="E585" s="321"/>
      <c r="F585" s="322"/>
      <c r="G585" s="199"/>
      <c r="H585" s="191"/>
    </row>
    <row r="586" spans="1:8" s="223" customFormat="1" ht="12.75" customHeight="1">
      <c r="A586" s="189">
        <v>35</v>
      </c>
      <c r="B586" s="206" t="s">
        <v>245</v>
      </c>
      <c r="C586" s="262">
        <v>179.885001</v>
      </c>
      <c r="D586" s="323"/>
      <c r="E586" s="324"/>
      <c r="F586" s="325"/>
      <c r="G586" s="199"/>
      <c r="H586" s="191"/>
    </row>
    <row r="587" spans="1:7" ht="12.75" customHeight="1">
      <c r="A587" s="34"/>
      <c r="B587" s="1" t="s">
        <v>27</v>
      </c>
      <c r="C587" s="152">
        <v>7334.8173375</v>
      </c>
      <c r="D587" s="152">
        <v>6660.92</v>
      </c>
      <c r="E587" s="152">
        <v>6660.92</v>
      </c>
      <c r="F587" s="153">
        <f>D587-E587</f>
        <v>0</v>
      </c>
      <c r="G587" s="39">
        <f>E587/D587</f>
        <v>1</v>
      </c>
    </row>
    <row r="588" spans="1:7" ht="12.75" customHeight="1">
      <c r="A588" s="40"/>
      <c r="B588" s="2"/>
      <c r="C588" s="155"/>
      <c r="D588" s="155"/>
      <c r="E588" s="155"/>
      <c r="F588" s="156"/>
      <c r="G588" s="38"/>
    </row>
    <row r="589" spans="1:8" ht="14.25">
      <c r="A589" s="9" t="s">
        <v>52</v>
      </c>
      <c r="F589" s="154"/>
      <c r="H589" s="10" t="s">
        <v>12</v>
      </c>
    </row>
    <row r="590" spans="1:6" ht="14.25">
      <c r="A590" s="9"/>
      <c r="F590" s="154"/>
    </row>
    <row r="591" spans="1:6" ht="14.25">
      <c r="A591" s="92" t="s">
        <v>53</v>
      </c>
      <c r="B591" s="56"/>
      <c r="C591" s="56"/>
      <c r="D591" s="56"/>
      <c r="E591" s="57"/>
      <c r="F591" s="56"/>
    </row>
    <row r="592" spans="1:6" ht="9" customHeight="1">
      <c r="A592" s="56"/>
      <c r="B592" s="56"/>
      <c r="C592" s="56"/>
      <c r="D592" s="56"/>
      <c r="E592" s="57"/>
      <c r="F592" s="56"/>
    </row>
    <row r="593" spans="1:7" ht="11.25" customHeight="1">
      <c r="A593" s="210" t="s">
        <v>172</v>
      </c>
      <c r="B593" s="191"/>
      <c r="C593" s="211"/>
      <c r="D593" s="191"/>
      <c r="E593" s="191"/>
      <c r="F593" s="48"/>
      <c r="G593" s="48"/>
    </row>
    <row r="594" spans="1:7" ht="6.75" customHeight="1">
      <c r="A594" s="210"/>
      <c r="B594" s="191"/>
      <c r="C594" s="211"/>
      <c r="D594" s="191"/>
      <c r="E594" s="191"/>
      <c r="F594" s="48"/>
      <c r="G594" s="48"/>
    </row>
    <row r="595" spans="1:5" ht="14.25">
      <c r="A595" s="191"/>
      <c r="B595" s="191"/>
      <c r="C595" s="191"/>
      <c r="D595" s="191"/>
      <c r="E595" s="212" t="s">
        <v>120</v>
      </c>
    </row>
    <row r="596" spans="1:7" ht="45" customHeight="1">
      <c r="A596" s="213" t="s">
        <v>37</v>
      </c>
      <c r="B596" s="213" t="s">
        <v>38</v>
      </c>
      <c r="C596" s="214" t="s">
        <v>173</v>
      </c>
      <c r="D596" s="214" t="s">
        <v>174</v>
      </c>
      <c r="E596" s="214" t="s">
        <v>175</v>
      </c>
      <c r="F596" s="63"/>
      <c r="G596" s="64"/>
    </row>
    <row r="597" spans="1:7" ht="14.25" customHeight="1">
      <c r="A597" s="213">
        <v>1</v>
      </c>
      <c r="B597" s="213">
        <v>2</v>
      </c>
      <c r="C597" s="214">
        <v>3</v>
      </c>
      <c r="D597" s="214">
        <v>4</v>
      </c>
      <c r="E597" s="214">
        <v>5</v>
      </c>
      <c r="F597" s="63"/>
      <c r="G597" s="64"/>
    </row>
    <row r="598" spans="1:7" ht="12.75" customHeight="1">
      <c r="A598" s="189">
        <v>1</v>
      </c>
      <c r="B598" s="206" t="s">
        <v>211</v>
      </c>
      <c r="C598" s="144">
        <v>4753.1742678</v>
      </c>
      <c r="D598" s="144">
        <v>159.43379369503154</v>
      </c>
      <c r="E598" s="215">
        <f aca="true" t="shared" si="34" ref="E598:E633">D598/C598</f>
        <v>0.03354259379360506</v>
      </c>
      <c r="F598" s="142"/>
      <c r="G598" s="31"/>
    </row>
    <row r="599" spans="1:7" ht="12.75" customHeight="1">
      <c r="A599" s="189">
        <v>2</v>
      </c>
      <c r="B599" s="206" t="s">
        <v>212</v>
      </c>
      <c r="C599" s="144">
        <v>1464.2830955999998</v>
      </c>
      <c r="D599" s="144">
        <v>45.26893196385069</v>
      </c>
      <c r="E599" s="215">
        <f t="shared" si="34"/>
        <v>0.030915423458673093</v>
      </c>
      <c r="F599" s="142"/>
      <c r="G599" s="31"/>
    </row>
    <row r="600" spans="1:7" ht="12.75" customHeight="1">
      <c r="A600" s="189">
        <v>3</v>
      </c>
      <c r="B600" s="206" t="s">
        <v>213</v>
      </c>
      <c r="C600" s="144">
        <v>2798.5680492</v>
      </c>
      <c r="D600" s="144">
        <v>88.98595894820866</v>
      </c>
      <c r="E600" s="215">
        <f t="shared" si="34"/>
        <v>0.0317969609399515</v>
      </c>
      <c r="F600" s="142"/>
      <c r="G600" s="31"/>
    </row>
    <row r="601" spans="1:7" ht="12.75" customHeight="1">
      <c r="A601" s="189">
        <v>4</v>
      </c>
      <c r="B601" s="206" t="s">
        <v>214</v>
      </c>
      <c r="C601" s="144">
        <v>4424.126778</v>
      </c>
      <c r="D601" s="144">
        <v>146.34126199518758</v>
      </c>
      <c r="E601" s="215">
        <f t="shared" si="34"/>
        <v>0.03307799919362699</v>
      </c>
      <c r="F601" s="142"/>
      <c r="G601" s="31"/>
    </row>
    <row r="602" spans="1:7" ht="12.75" customHeight="1">
      <c r="A602" s="189">
        <v>5</v>
      </c>
      <c r="B602" s="206" t="s">
        <v>215</v>
      </c>
      <c r="C602" s="144">
        <v>3386.934609</v>
      </c>
      <c r="D602" s="144">
        <v>117.32437198343558</v>
      </c>
      <c r="E602" s="215">
        <f t="shared" si="34"/>
        <v>0.034640282594081695</v>
      </c>
      <c r="F602" s="142"/>
      <c r="G602" s="31"/>
    </row>
    <row r="603" spans="1:7" ht="12.75" customHeight="1">
      <c r="A603" s="189">
        <v>6</v>
      </c>
      <c r="B603" s="206" t="s">
        <v>216</v>
      </c>
      <c r="C603" s="144">
        <v>1188.4662996</v>
      </c>
      <c r="D603" s="144">
        <v>38.12151773603815</v>
      </c>
      <c r="E603" s="215">
        <f t="shared" si="34"/>
        <v>0.032076229463863334</v>
      </c>
      <c r="F603" s="142"/>
      <c r="G603" s="31"/>
    </row>
    <row r="604" spans="1:7" ht="12.75" customHeight="1">
      <c r="A604" s="189">
        <v>7</v>
      </c>
      <c r="B604" s="206" t="s">
        <v>217</v>
      </c>
      <c r="C604" s="144">
        <v>2816.9570009999998</v>
      </c>
      <c r="D604" s="144">
        <v>92.97267781114375</v>
      </c>
      <c r="E604" s="215">
        <f t="shared" si="34"/>
        <v>0.03300464926448615</v>
      </c>
      <c r="F604" s="142"/>
      <c r="G604" s="31"/>
    </row>
    <row r="605" spans="1:7" ht="12.75" customHeight="1">
      <c r="A605" s="189">
        <v>8</v>
      </c>
      <c r="B605" s="206" t="s">
        <v>218</v>
      </c>
      <c r="C605" s="144">
        <v>1703.3822460000001</v>
      </c>
      <c r="D605" s="144">
        <v>55.23928445905662</v>
      </c>
      <c r="E605" s="215">
        <f t="shared" si="34"/>
        <v>0.032429177061562856</v>
      </c>
      <c r="F605" s="142"/>
      <c r="G605" s="31"/>
    </row>
    <row r="606" spans="1:7" ht="12.75" customHeight="1">
      <c r="A606" s="189">
        <v>9</v>
      </c>
      <c r="B606" s="206" t="s">
        <v>219</v>
      </c>
      <c r="C606" s="144">
        <v>2382.2757840000004</v>
      </c>
      <c r="D606" s="144">
        <v>85.07686496206382</v>
      </c>
      <c r="E606" s="215">
        <f t="shared" si="34"/>
        <v>0.035712433267996405</v>
      </c>
      <c r="F606" s="142"/>
      <c r="G606" s="31"/>
    </row>
    <row r="607" spans="1:7" ht="12.75" customHeight="1">
      <c r="A607" s="189">
        <v>10</v>
      </c>
      <c r="B607" s="206" t="s">
        <v>220</v>
      </c>
      <c r="C607" s="144">
        <v>927.6274662</v>
      </c>
      <c r="D607" s="144">
        <v>31.848124067504628</v>
      </c>
      <c r="E607" s="215">
        <f t="shared" si="34"/>
        <v>0.03433288170947501</v>
      </c>
      <c r="F607" s="142"/>
      <c r="G607" s="31"/>
    </row>
    <row r="608" spans="1:7" ht="12.75" customHeight="1">
      <c r="A608" s="189">
        <v>11</v>
      </c>
      <c r="B608" s="206" t="s">
        <v>221</v>
      </c>
      <c r="C608" s="144">
        <v>1276.6704072</v>
      </c>
      <c r="D608" s="144">
        <v>42.90344716883928</v>
      </c>
      <c r="E608" s="215">
        <f t="shared" si="34"/>
        <v>0.03360573482934827</v>
      </c>
      <c r="F608" s="142"/>
      <c r="G608" s="31"/>
    </row>
    <row r="609" spans="1:7" ht="12.75" customHeight="1">
      <c r="A609" s="189">
        <v>12</v>
      </c>
      <c r="B609" s="206" t="s">
        <v>222</v>
      </c>
      <c r="C609" s="144">
        <v>1195.8288408</v>
      </c>
      <c r="D609" s="144">
        <v>43.24001915370062</v>
      </c>
      <c r="E609" s="215">
        <f t="shared" si="34"/>
        <v>0.036159036877529555</v>
      </c>
      <c r="F609" s="142"/>
      <c r="G609" s="31"/>
    </row>
    <row r="610" spans="1:7" ht="12.75" customHeight="1">
      <c r="A610" s="189">
        <v>13</v>
      </c>
      <c r="B610" s="206" t="s">
        <v>223</v>
      </c>
      <c r="C610" s="144">
        <v>4214.7121314</v>
      </c>
      <c r="D610" s="144">
        <v>145.1164480995742</v>
      </c>
      <c r="E610" s="215">
        <f t="shared" si="34"/>
        <v>0.034430927564054276</v>
      </c>
      <c r="F610" s="142"/>
      <c r="G610" s="31"/>
    </row>
    <row r="611" spans="1:7" ht="12.75" customHeight="1">
      <c r="A611" s="189">
        <v>14</v>
      </c>
      <c r="B611" s="206" t="s">
        <v>224</v>
      </c>
      <c r="C611" s="144">
        <v>2349.1657716</v>
      </c>
      <c r="D611" s="144">
        <v>82.26814804614345</v>
      </c>
      <c r="E611" s="215">
        <f t="shared" si="34"/>
        <v>0.035020154405753665</v>
      </c>
      <c r="F611" s="142"/>
      <c r="G611" s="31"/>
    </row>
    <row r="612" spans="1:7" ht="12.75" customHeight="1">
      <c r="A612" s="189">
        <v>15</v>
      </c>
      <c r="B612" s="206" t="s">
        <v>225</v>
      </c>
      <c r="C612" s="144">
        <v>3897.2004984</v>
      </c>
      <c r="D612" s="144">
        <v>125.89806925272921</v>
      </c>
      <c r="E612" s="215">
        <f t="shared" si="34"/>
        <v>0.03230474524069696</v>
      </c>
      <c r="F612" s="142"/>
      <c r="G612" s="31"/>
    </row>
    <row r="613" spans="1:7" ht="12.75" customHeight="1">
      <c r="A613" s="189">
        <v>16</v>
      </c>
      <c r="B613" s="206" t="s">
        <v>226</v>
      </c>
      <c r="C613" s="144">
        <v>2848.2978954</v>
      </c>
      <c r="D613" s="144">
        <v>96.77688933017514</v>
      </c>
      <c r="E613" s="215">
        <f t="shared" si="34"/>
        <v>0.03397709540370401</v>
      </c>
      <c r="F613" s="142"/>
      <c r="G613" s="31"/>
    </row>
    <row r="614" spans="1:7" ht="12.75" customHeight="1">
      <c r="A614" s="189">
        <v>17</v>
      </c>
      <c r="B614" s="206" t="s">
        <v>227</v>
      </c>
      <c r="C614" s="144">
        <v>6225.5233782</v>
      </c>
      <c r="D614" s="144">
        <v>159.14225598983475</v>
      </c>
      <c r="E614" s="215">
        <f t="shared" si="34"/>
        <v>0.025562871797591407</v>
      </c>
      <c r="F614" s="142"/>
      <c r="G614" s="31"/>
    </row>
    <row r="615" spans="1:8" ht="12.75" customHeight="1">
      <c r="A615" s="189">
        <v>18</v>
      </c>
      <c r="B615" s="206" t="s">
        <v>228</v>
      </c>
      <c r="C615" s="157">
        <v>3535.7863632</v>
      </c>
      <c r="D615" s="157">
        <v>108.96518009885995</v>
      </c>
      <c r="E615" s="215">
        <f t="shared" si="34"/>
        <v>0.030817806537452384</v>
      </c>
      <c r="F615" s="142"/>
      <c r="G615" s="31"/>
      <c r="H615" s="10" t="s">
        <v>12</v>
      </c>
    </row>
    <row r="616" spans="1:7" ht="12.75" customHeight="1">
      <c r="A616" s="189">
        <v>19</v>
      </c>
      <c r="B616" s="206" t="s">
        <v>229</v>
      </c>
      <c r="C616" s="157">
        <v>3688.7677842</v>
      </c>
      <c r="D616" s="157">
        <v>131.39165881549246</v>
      </c>
      <c r="E616" s="215">
        <f t="shared" si="34"/>
        <v>0.03561939013300833</v>
      </c>
      <c r="F616" s="142"/>
      <c r="G616" s="31" t="s">
        <v>12</v>
      </c>
    </row>
    <row r="617" spans="1:7" ht="12.75" customHeight="1">
      <c r="A617" s="189">
        <v>20</v>
      </c>
      <c r="B617" s="206" t="s">
        <v>230</v>
      </c>
      <c r="C617" s="157">
        <v>1680.0912491999998</v>
      </c>
      <c r="D617" s="157">
        <v>64.03637545773886</v>
      </c>
      <c r="E617" s="215">
        <f t="shared" si="34"/>
        <v>0.03811481994697057</v>
      </c>
      <c r="F617" s="142"/>
      <c r="G617" s="31"/>
    </row>
    <row r="618" spans="1:7" ht="12.75" customHeight="1">
      <c r="A618" s="189">
        <v>21</v>
      </c>
      <c r="B618" s="206" t="s">
        <v>231</v>
      </c>
      <c r="C618" s="157">
        <v>6620.2120722</v>
      </c>
      <c r="D618" s="157">
        <v>241.01339130735659</v>
      </c>
      <c r="E618" s="215">
        <f t="shared" si="34"/>
        <v>0.03640569043391144</v>
      </c>
      <c r="F618" s="142"/>
      <c r="G618" s="31"/>
    </row>
    <row r="619" spans="1:7" ht="12.75" customHeight="1">
      <c r="A619" s="189">
        <v>22</v>
      </c>
      <c r="B619" s="206" t="s">
        <v>232</v>
      </c>
      <c r="C619" s="157">
        <v>1832.3178924</v>
      </c>
      <c r="D619" s="157">
        <v>61.189734937890435</v>
      </c>
      <c r="E619" s="215">
        <f t="shared" si="34"/>
        <v>0.03339471561768309</v>
      </c>
      <c r="F619" s="142"/>
      <c r="G619" s="31"/>
    </row>
    <row r="620" spans="1:7" ht="12.75" customHeight="1">
      <c r="A620" s="189">
        <v>23</v>
      </c>
      <c r="B620" s="206" t="s">
        <v>233</v>
      </c>
      <c r="C620" s="157">
        <v>2440.3805045999998</v>
      </c>
      <c r="D620" s="157">
        <v>86.14879932934228</v>
      </c>
      <c r="E620" s="215">
        <f t="shared" si="34"/>
        <v>0.03530137991471246</v>
      </c>
      <c r="F620" s="142"/>
      <c r="G620" s="31"/>
    </row>
    <row r="621" spans="1:7" ht="12.75" customHeight="1">
      <c r="A621" s="189">
        <v>24</v>
      </c>
      <c r="B621" s="206" t="s">
        <v>234</v>
      </c>
      <c r="C621" s="157">
        <v>7959.9402474</v>
      </c>
      <c r="D621" s="157">
        <v>253.46655474722627</v>
      </c>
      <c r="E621" s="215">
        <f t="shared" si="34"/>
        <v>0.03184277103462146</v>
      </c>
      <c r="F621" s="142"/>
      <c r="G621" s="31"/>
    </row>
    <row r="622" spans="1:7" ht="12.75" customHeight="1">
      <c r="A622" s="189">
        <v>25</v>
      </c>
      <c r="B622" s="206" t="s">
        <v>235</v>
      </c>
      <c r="C622" s="157">
        <v>1922.3570298</v>
      </c>
      <c r="D622" s="157">
        <v>66.24720305548124</v>
      </c>
      <c r="E622" s="215">
        <f t="shared" si="34"/>
        <v>0.034461446041775874</v>
      </c>
      <c r="F622" s="142"/>
      <c r="G622" s="31"/>
    </row>
    <row r="623" spans="1:7" ht="12.75" customHeight="1">
      <c r="A623" s="189">
        <v>26</v>
      </c>
      <c r="B623" s="206" t="s">
        <v>236</v>
      </c>
      <c r="C623" s="157">
        <v>1623.3010074</v>
      </c>
      <c r="D623" s="157">
        <v>49.74806512153889</v>
      </c>
      <c r="E623" s="215">
        <f t="shared" si="34"/>
        <v>0.03064623559940932</v>
      </c>
      <c r="F623" s="142"/>
      <c r="G623" s="31"/>
    </row>
    <row r="624" spans="1:7" ht="12.75" customHeight="1">
      <c r="A624" s="189">
        <v>27</v>
      </c>
      <c r="B624" s="206" t="s">
        <v>237</v>
      </c>
      <c r="C624" s="157">
        <v>3018.1638780000003</v>
      </c>
      <c r="D624" s="157">
        <v>98.13858373371627</v>
      </c>
      <c r="E624" s="215">
        <f t="shared" si="34"/>
        <v>0.03251598909160235</v>
      </c>
      <c r="F624" s="142"/>
      <c r="G624" s="31"/>
    </row>
    <row r="625" spans="1:7" ht="12.75" customHeight="1">
      <c r="A625" s="189">
        <v>28</v>
      </c>
      <c r="B625" s="206" t="s">
        <v>238</v>
      </c>
      <c r="C625" s="157">
        <v>3048.2760725999997</v>
      </c>
      <c r="D625" s="157">
        <v>97.78779039738191</v>
      </c>
      <c r="E625" s="215">
        <f t="shared" si="34"/>
        <v>0.032079702779011975</v>
      </c>
      <c r="F625" s="142"/>
      <c r="G625" s="31"/>
    </row>
    <row r="626" spans="1:7" ht="12.75" customHeight="1">
      <c r="A626" s="189">
        <v>29</v>
      </c>
      <c r="B626" s="206" t="s">
        <v>239</v>
      </c>
      <c r="C626" s="157">
        <v>792.0150809999999</v>
      </c>
      <c r="D626" s="157">
        <v>23.94816332424506</v>
      </c>
      <c r="E626" s="215">
        <f t="shared" si="34"/>
        <v>0.030237004191900056</v>
      </c>
      <c r="F626" s="142"/>
      <c r="G626" s="31"/>
    </row>
    <row r="627" spans="1:7" ht="12.75" customHeight="1">
      <c r="A627" s="189">
        <v>30</v>
      </c>
      <c r="B627" s="206" t="s">
        <v>240</v>
      </c>
      <c r="C627" s="157">
        <v>4912.9639626</v>
      </c>
      <c r="D627" s="157">
        <v>170.84168780163475</v>
      </c>
      <c r="E627" s="215">
        <f t="shared" si="34"/>
        <v>0.03477364969541182</v>
      </c>
      <c r="F627" s="142"/>
      <c r="G627" s="31"/>
    </row>
    <row r="628" spans="1:7" ht="12.75" customHeight="1">
      <c r="A628" s="189">
        <v>31</v>
      </c>
      <c r="B628" s="206" t="s">
        <v>241</v>
      </c>
      <c r="C628" s="157">
        <v>4567.5428802</v>
      </c>
      <c r="D628" s="157">
        <v>149.3449299375505</v>
      </c>
      <c r="E628" s="215">
        <f t="shared" si="34"/>
        <v>0.03269699570527318</v>
      </c>
      <c r="F628" s="142"/>
      <c r="G628" s="31"/>
    </row>
    <row r="629" spans="1:7" ht="12.75" customHeight="1">
      <c r="A629" s="189">
        <v>32</v>
      </c>
      <c r="B629" s="206" t="s">
        <v>242</v>
      </c>
      <c r="C629" s="157">
        <v>2447.7050226</v>
      </c>
      <c r="D629" s="157">
        <v>85.57757504517622</v>
      </c>
      <c r="E629" s="215">
        <f t="shared" si="34"/>
        <v>0.034962372612315044</v>
      </c>
      <c r="F629" s="142"/>
      <c r="G629" s="31"/>
    </row>
    <row r="630" spans="1:7" ht="12.75" customHeight="1">
      <c r="A630" s="189">
        <v>33</v>
      </c>
      <c r="B630" s="206" t="s">
        <v>243</v>
      </c>
      <c r="C630" s="157">
        <v>1050.1628526</v>
      </c>
      <c r="D630" s="157">
        <v>28.092502166006042</v>
      </c>
      <c r="E630" s="215">
        <f t="shared" si="34"/>
        <v>0.026750615008381266</v>
      </c>
      <c r="F630" s="142"/>
      <c r="G630" s="31"/>
    </row>
    <row r="631" spans="1:7" ht="12.75" customHeight="1">
      <c r="A631" s="189">
        <v>34</v>
      </c>
      <c r="B631" s="206" t="s">
        <v>244</v>
      </c>
      <c r="C631" s="157">
        <v>1237.7650847999998</v>
      </c>
      <c r="D631" s="157">
        <v>40.066287549972884</v>
      </c>
      <c r="E631" s="215">
        <f t="shared" si="34"/>
        <v>0.03236986407355873</v>
      </c>
      <c r="F631" s="142"/>
      <c r="G631" s="31"/>
    </row>
    <row r="632" spans="1:7" ht="12.75" customHeight="1">
      <c r="A632" s="189">
        <v>35</v>
      </c>
      <c r="B632" s="206" t="s">
        <v>245</v>
      </c>
      <c r="C632" s="157">
        <v>2813.3038800000004</v>
      </c>
      <c r="D632" s="157">
        <v>96.04745251087178</v>
      </c>
      <c r="E632" s="215">
        <f t="shared" si="34"/>
        <v>0.03414044717802464</v>
      </c>
      <c r="F632" s="142"/>
      <c r="G632" s="31"/>
    </row>
    <row r="633" spans="1:7" ht="12.75" customHeight="1">
      <c r="A633" s="34"/>
      <c r="B633" s="1" t="s">
        <v>27</v>
      </c>
      <c r="C633" s="158">
        <v>103044.24738419999</v>
      </c>
      <c r="D633" s="158">
        <v>3408.0099999999998</v>
      </c>
      <c r="E633" s="274">
        <f t="shared" si="34"/>
        <v>0.03307326790687549</v>
      </c>
      <c r="F633" s="42"/>
      <c r="G633" s="31"/>
    </row>
    <row r="634" spans="1:7" ht="14.25">
      <c r="A634" s="93"/>
      <c r="B634" s="73"/>
      <c r="C634" s="94"/>
      <c r="D634" s="94"/>
      <c r="E634" s="95"/>
      <c r="F634" s="76"/>
      <c r="G634" s="96"/>
    </row>
    <row r="635" spans="1:7" ht="14.25">
      <c r="A635" s="9" t="s">
        <v>176</v>
      </c>
      <c r="B635" s="48"/>
      <c r="C635" s="58"/>
      <c r="D635" s="48"/>
      <c r="E635" s="48"/>
      <c r="F635" s="48"/>
      <c r="G635" s="96"/>
    </row>
    <row r="636" spans="1:5" ht="14.25">
      <c r="A636" s="48"/>
      <c r="B636" s="48"/>
      <c r="C636" s="48"/>
      <c r="D636" s="48"/>
      <c r="E636" s="59" t="s">
        <v>120</v>
      </c>
    </row>
    <row r="637" spans="1:7" ht="51" customHeight="1">
      <c r="A637" s="60" t="s">
        <v>37</v>
      </c>
      <c r="B637" s="60" t="s">
        <v>38</v>
      </c>
      <c r="C637" s="61" t="s">
        <v>173</v>
      </c>
      <c r="D637" s="61" t="s">
        <v>177</v>
      </c>
      <c r="E637" s="61" t="s">
        <v>166</v>
      </c>
      <c r="F637" s="63"/>
      <c r="G637" s="64"/>
    </row>
    <row r="638" spans="1:7" ht="18" customHeight="1">
      <c r="A638" s="60">
        <v>1</v>
      </c>
      <c r="B638" s="60">
        <v>2</v>
      </c>
      <c r="C638" s="61">
        <v>3</v>
      </c>
      <c r="D638" s="61">
        <v>4</v>
      </c>
      <c r="E638" s="61">
        <v>5</v>
      </c>
      <c r="F638" s="63"/>
      <c r="G638" s="64"/>
    </row>
    <row r="639" spans="1:7" ht="12.75" customHeight="1">
      <c r="A639" s="18">
        <v>1</v>
      </c>
      <c r="B639" s="206" t="s">
        <v>211</v>
      </c>
      <c r="C639" s="157">
        <v>4753.1742678</v>
      </c>
      <c r="D639" s="157">
        <v>-123.56997700000022</v>
      </c>
      <c r="E639" s="147">
        <f aca="true" t="shared" si="35" ref="E639:E674">D639/C639</f>
        <v>-0.025997358825472733</v>
      </c>
      <c r="F639" s="142"/>
      <c r="G639" s="31"/>
    </row>
    <row r="640" spans="1:7" ht="12.75" customHeight="1">
      <c r="A640" s="18">
        <v>2</v>
      </c>
      <c r="B640" s="206" t="s">
        <v>212</v>
      </c>
      <c r="C640" s="157">
        <v>1464.2830955999998</v>
      </c>
      <c r="D640" s="157">
        <v>20.520405984999968</v>
      </c>
      <c r="E640" s="147">
        <f t="shared" si="35"/>
        <v>0.014013960856791558</v>
      </c>
      <c r="F640" s="142"/>
      <c r="G640" s="31"/>
    </row>
    <row r="641" spans="1:7" ht="12.75" customHeight="1">
      <c r="A641" s="18">
        <v>3</v>
      </c>
      <c r="B641" s="206" t="s">
        <v>213</v>
      </c>
      <c r="C641" s="157">
        <v>2798.5680492</v>
      </c>
      <c r="D641" s="157">
        <v>32.57840148299999</v>
      </c>
      <c r="E641" s="147">
        <f t="shared" si="35"/>
        <v>0.011641096771726837</v>
      </c>
      <c r="F641" s="142"/>
      <c r="G641" s="31"/>
    </row>
    <row r="642" spans="1:7" ht="12.75" customHeight="1">
      <c r="A642" s="18">
        <v>4</v>
      </c>
      <c r="B642" s="206" t="s">
        <v>214</v>
      </c>
      <c r="C642" s="157">
        <v>4424.126778</v>
      </c>
      <c r="D642" s="157">
        <v>30.13478277900026</v>
      </c>
      <c r="E642" s="147">
        <f t="shared" si="35"/>
        <v>0.006811464564906341</v>
      </c>
      <c r="F642" s="142"/>
      <c r="G642" s="31"/>
    </row>
    <row r="643" spans="1:7" ht="12.75" customHeight="1">
      <c r="A643" s="18">
        <v>5</v>
      </c>
      <c r="B643" s="206" t="s">
        <v>215</v>
      </c>
      <c r="C643" s="157">
        <v>3386.934609</v>
      </c>
      <c r="D643" s="157">
        <v>1.7206110999999282</v>
      </c>
      <c r="E643" s="147">
        <f t="shared" si="35"/>
        <v>0.000508014266182701</v>
      </c>
      <c r="F643" s="142"/>
      <c r="G643" s="31"/>
    </row>
    <row r="644" spans="1:7" ht="12.75" customHeight="1">
      <c r="A644" s="18">
        <v>6</v>
      </c>
      <c r="B644" s="206" t="s">
        <v>216</v>
      </c>
      <c r="C644" s="157">
        <v>1188.4662996</v>
      </c>
      <c r="D644" s="157">
        <v>-3.4071808500000316</v>
      </c>
      <c r="E644" s="147">
        <f t="shared" si="35"/>
        <v>-0.0028668720780276064</v>
      </c>
      <c r="F644" s="142"/>
      <c r="G644" s="31"/>
    </row>
    <row r="645" spans="1:7" ht="12.75" customHeight="1">
      <c r="A645" s="18">
        <v>7</v>
      </c>
      <c r="B645" s="206" t="s">
        <v>217</v>
      </c>
      <c r="C645" s="157">
        <v>2816.9570009999998</v>
      </c>
      <c r="D645" s="157">
        <v>19.244942688000265</v>
      </c>
      <c r="E645" s="147">
        <f t="shared" si="35"/>
        <v>0.006831819825850536</v>
      </c>
      <c r="F645" s="142"/>
      <c r="G645" s="31"/>
    </row>
    <row r="646" spans="1:7" ht="12.75" customHeight="1">
      <c r="A646" s="18">
        <v>8</v>
      </c>
      <c r="B646" s="206" t="s">
        <v>218</v>
      </c>
      <c r="C646" s="157">
        <v>1703.3822460000001</v>
      </c>
      <c r="D646" s="157">
        <v>12.189297679000106</v>
      </c>
      <c r="E646" s="147">
        <f t="shared" si="35"/>
        <v>0.007155937962617526</v>
      </c>
      <c r="F646" s="142"/>
      <c r="G646" s="31"/>
    </row>
    <row r="647" spans="1:7" ht="12.75" customHeight="1">
      <c r="A647" s="18">
        <v>9</v>
      </c>
      <c r="B647" s="206" t="s">
        <v>219</v>
      </c>
      <c r="C647" s="157">
        <v>2382.2757840000004</v>
      </c>
      <c r="D647" s="157">
        <v>-38.39872765199999</v>
      </c>
      <c r="E647" s="147">
        <f t="shared" si="35"/>
        <v>-0.01611850647599077</v>
      </c>
      <c r="F647" s="142"/>
      <c r="G647" s="31"/>
    </row>
    <row r="648" spans="1:7" ht="12.75" customHeight="1">
      <c r="A648" s="18">
        <v>10</v>
      </c>
      <c r="B648" s="206" t="s">
        <v>220</v>
      </c>
      <c r="C648" s="157">
        <v>927.6274662</v>
      </c>
      <c r="D648" s="157">
        <v>-18.52376493</v>
      </c>
      <c r="E648" s="147">
        <f t="shared" si="35"/>
        <v>-0.019968969877403573</v>
      </c>
      <c r="F648" s="142"/>
      <c r="G648" s="31"/>
    </row>
    <row r="649" spans="1:7" ht="12.75" customHeight="1">
      <c r="A649" s="18">
        <v>11</v>
      </c>
      <c r="B649" s="206" t="s">
        <v>221</v>
      </c>
      <c r="C649" s="157">
        <v>1276.6704072</v>
      </c>
      <c r="D649" s="157">
        <v>14.443551300999843</v>
      </c>
      <c r="E649" s="147">
        <f t="shared" si="35"/>
        <v>0.011313453511213998</v>
      </c>
      <c r="F649" s="142"/>
      <c r="G649" s="31"/>
    </row>
    <row r="650" spans="1:7" ht="12.75" customHeight="1">
      <c r="A650" s="18">
        <v>12</v>
      </c>
      <c r="B650" s="206" t="s">
        <v>222</v>
      </c>
      <c r="C650" s="157">
        <v>1195.8288408</v>
      </c>
      <c r="D650" s="157">
        <v>2.626063381999927</v>
      </c>
      <c r="E650" s="147">
        <f t="shared" si="35"/>
        <v>0.002196019440577392</v>
      </c>
      <c r="F650" s="142"/>
      <c r="G650" s="31"/>
    </row>
    <row r="651" spans="1:7" ht="12.75" customHeight="1">
      <c r="A651" s="18">
        <v>13</v>
      </c>
      <c r="B651" s="206" t="s">
        <v>223</v>
      </c>
      <c r="C651" s="157">
        <v>4214.7121314</v>
      </c>
      <c r="D651" s="157">
        <v>20.30781249100005</v>
      </c>
      <c r="E651" s="147">
        <f t="shared" si="35"/>
        <v>0.004818315428877087</v>
      </c>
      <c r="F651" s="142"/>
      <c r="G651" s="31"/>
    </row>
    <row r="652" spans="1:7" ht="12.75" customHeight="1">
      <c r="A652" s="18">
        <v>14</v>
      </c>
      <c r="B652" s="206" t="s">
        <v>224</v>
      </c>
      <c r="C652" s="157">
        <v>2349.1657716</v>
      </c>
      <c r="D652" s="157">
        <v>48.43860878500004</v>
      </c>
      <c r="E652" s="147">
        <f t="shared" si="35"/>
        <v>0.020619493681797028</v>
      </c>
      <c r="F652" s="142"/>
      <c r="G652" s="31"/>
    </row>
    <row r="653" spans="1:7" ht="12.75" customHeight="1">
      <c r="A653" s="18">
        <v>15</v>
      </c>
      <c r="B653" s="206" t="s">
        <v>225</v>
      </c>
      <c r="C653" s="157">
        <v>3897.2004984</v>
      </c>
      <c r="D653" s="157">
        <v>38.73821054000018</v>
      </c>
      <c r="E653" s="147">
        <f t="shared" si="35"/>
        <v>0.009940009644334233</v>
      </c>
      <c r="F653" s="142"/>
      <c r="G653" s="31"/>
    </row>
    <row r="654" spans="1:7" ht="12.75" customHeight="1">
      <c r="A654" s="18">
        <v>16</v>
      </c>
      <c r="B654" s="206" t="s">
        <v>226</v>
      </c>
      <c r="C654" s="157">
        <v>2848.2978954</v>
      </c>
      <c r="D654" s="157">
        <v>16.918460924000215</v>
      </c>
      <c r="E654" s="147">
        <f t="shared" si="35"/>
        <v>0.005939849533057453</v>
      </c>
      <c r="F654" s="142"/>
      <c r="G654" s="31"/>
    </row>
    <row r="655" spans="1:7" ht="12.75" customHeight="1">
      <c r="A655" s="18">
        <v>17</v>
      </c>
      <c r="B655" s="206" t="s">
        <v>227</v>
      </c>
      <c r="C655" s="157">
        <v>6225.5233782</v>
      </c>
      <c r="D655" s="157">
        <v>125.21927383700017</v>
      </c>
      <c r="E655" s="147">
        <f t="shared" si="35"/>
        <v>0.02011385488896921</v>
      </c>
      <c r="F655" s="142"/>
      <c r="G655" s="31"/>
    </row>
    <row r="656" spans="1:8" ht="12.75" customHeight="1">
      <c r="A656" s="18">
        <v>18</v>
      </c>
      <c r="B656" s="206" t="s">
        <v>228</v>
      </c>
      <c r="C656" s="157">
        <v>3535.7863632</v>
      </c>
      <c r="D656" s="157">
        <v>-23.119649780000145</v>
      </c>
      <c r="E656" s="147">
        <f t="shared" si="35"/>
        <v>-0.006538757550689833</v>
      </c>
      <c r="F656" s="142"/>
      <c r="G656" s="31"/>
      <c r="H656" s="10" t="s">
        <v>12</v>
      </c>
    </row>
    <row r="657" spans="1:7" ht="12.75" customHeight="1">
      <c r="A657" s="18">
        <v>19</v>
      </c>
      <c r="B657" s="206" t="s">
        <v>229</v>
      </c>
      <c r="C657" s="157">
        <v>3688.7677842</v>
      </c>
      <c r="D657" s="157">
        <v>66.09470930500015</v>
      </c>
      <c r="E657" s="147">
        <f t="shared" si="35"/>
        <v>0.017917828709115777</v>
      </c>
      <c r="F657" s="142"/>
      <c r="G657" s="31"/>
    </row>
    <row r="658" spans="1:7" ht="12.75" customHeight="1">
      <c r="A658" s="18">
        <v>20</v>
      </c>
      <c r="B658" s="206" t="s">
        <v>230</v>
      </c>
      <c r="C658" s="157">
        <v>1680.0912491999998</v>
      </c>
      <c r="D658" s="157">
        <v>6.9958540899998525</v>
      </c>
      <c r="E658" s="147">
        <f t="shared" si="35"/>
        <v>0.004163972696918118</v>
      </c>
      <c r="F658" s="142"/>
      <c r="G658" s="31"/>
    </row>
    <row r="659" spans="1:7" ht="12.75" customHeight="1">
      <c r="A659" s="18">
        <v>21</v>
      </c>
      <c r="B659" s="206" t="s">
        <v>231</v>
      </c>
      <c r="C659" s="157">
        <v>6620.2120722</v>
      </c>
      <c r="D659" s="157">
        <v>204.89583109599948</v>
      </c>
      <c r="E659" s="147">
        <f t="shared" si="35"/>
        <v>0.030950040400731363</v>
      </c>
      <c r="F659" s="142"/>
      <c r="G659" s="31"/>
    </row>
    <row r="660" spans="1:7" ht="12.75" customHeight="1">
      <c r="A660" s="18">
        <v>22</v>
      </c>
      <c r="B660" s="206" t="s">
        <v>232</v>
      </c>
      <c r="C660" s="157">
        <v>1832.3178924</v>
      </c>
      <c r="D660" s="157">
        <v>15.225242997999601</v>
      </c>
      <c r="E660" s="147">
        <f t="shared" si="35"/>
        <v>0.008309280317105526</v>
      </c>
      <c r="F660" s="142"/>
      <c r="G660" s="31"/>
    </row>
    <row r="661" spans="1:7" ht="12.75" customHeight="1">
      <c r="A661" s="18">
        <v>23</v>
      </c>
      <c r="B661" s="206" t="s">
        <v>233</v>
      </c>
      <c r="C661" s="157">
        <v>2440.3805045999998</v>
      </c>
      <c r="D661" s="157">
        <v>54.474137552</v>
      </c>
      <c r="E661" s="147">
        <f t="shared" si="35"/>
        <v>0.022321985218829145</v>
      </c>
      <c r="F661" s="142"/>
      <c r="G661" s="31"/>
    </row>
    <row r="662" spans="1:7" ht="12.75" customHeight="1">
      <c r="A662" s="18">
        <v>24</v>
      </c>
      <c r="B662" s="206" t="s">
        <v>234</v>
      </c>
      <c r="C662" s="157">
        <v>7959.9402474</v>
      </c>
      <c r="D662" s="157">
        <v>70.75922754799944</v>
      </c>
      <c r="E662" s="147">
        <f t="shared" si="35"/>
        <v>0.008889416923840845</v>
      </c>
      <c r="F662" s="142"/>
      <c r="G662" s="31"/>
    </row>
    <row r="663" spans="1:7" ht="12.75" customHeight="1">
      <c r="A663" s="18">
        <v>25</v>
      </c>
      <c r="B663" s="206" t="s">
        <v>235</v>
      </c>
      <c r="C663" s="157">
        <v>1922.3570298</v>
      </c>
      <c r="D663" s="157">
        <v>11.11001819399985</v>
      </c>
      <c r="E663" s="147">
        <f t="shared" si="35"/>
        <v>0.005779372937375594</v>
      </c>
      <c r="F663" s="142"/>
      <c r="G663" s="31"/>
    </row>
    <row r="664" spans="1:7" ht="12.75" customHeight="1">
      <c r="A664" s="18">
        <v>26</v>
      </c>
      <c r="B664" s="206" t="s">
        <v>236</v>
      </c>
      <c r="C664" s="157">
        <v>1623.3010074</v>
      </c>
      <c r="D664" s="157">
        <v>82.11013112300014</v>
      </c>
      <c r="E664" s="147">
        <f t="shared" si="35"/>
        <v>0.050582196862252835</v>
      </c>
      <c r="F664" s="142"/>
      <c r="G664" s="31"/>
    </row>
    <row r="665" spans="1:7" ht="12.75" customHeight="1">
      <c r="A665" s="18">
        <v>27</v>
      </c>
      <c r="B665" s="206" t="s">
        <v>237</v>
      </c>
      <c r="C665" s="157">
        <v>3018.1638780000003</v>
      </c>
      <c r="D665" s="157">
        <v>9.727949648000163</v>
      </c>
      <c r="E665" s="147">
        <f t="shared" si="35"/>
        <v>0.0032231350056599415</v>
      </c>
      <c r="F665" s="142"/>
      <c r="G665" s="31"/>
    </row>
    <row r="666" spans="1:7" ht="12.75" customHeight="1">
      <c r="A666" s="18">
        <v>28</v>
      </c>
      <c r="B666" s="206" t="s">
        <v>238</v>
      </c>
      <c r="C666" s="157">
        <v>3048.2760725999997</v>
      </c>
      <c r="D666" s="157">
        <v>117.42361309200032</v>
      </c>
      <c r="E666" s="147">
        <f t="shared" si="35"/>
        <v>0.03852131837647005</v>
      </c>
      <c r="F666" s="142"/>
      <c r="G666" s="31"/>
    </row>
    <row r="667" spans="1:7" ht="12.75" customHeight="1">
      <c r="A667" s="18">
        <v>29</v>
      </c>
      <c r="B667" s="206" t="s">
        <v>239</v>
      </c>
      <c r="C667" s="157">
        <v>792.0150809999999</v>
      </c>
      <c r="D667" s="157">
        <v>19.292339615999936</v>
      </c>
      <c r="E667" s="147">
        <f t="shared" si="35"/>
        <v>0.024358550839261025</v>
      </c>
      <c r="F667" s="142"/>
      <c r="G667" s="31"/>
    </row>
    <row r="668" spans="1:7" ht="12.75" customHeight="1">
      <c r="A668" s="18">
        <v>30</v>
      </c>
      <c r="B668" s="206" t="s">
        <v>240</v>
      </c>
      <c r="C668" s="157">
        <v>4912.9639626</v>
      </c>
      <c r="D668" s="157">
        <v>45.09537791199989</v>
      </c>
      <c r="E668" s="147">
        <f t="shared" si="35"/>
        <v>0.00917885379483526</v>
      </c>
      <c r="F668" s="142"/>
      <c r="G668" s="31" t="s">
        <v>12</v>
      </c>
    </row>
    <row r="669" spans="1:7" ht="12.75" customHeight="1">
      <c r="A669" s="18">
        <v>31</v>
      </c>
      <c r="B669" s="206" t="s">
        <v>241</v>
      </c>
      <c r="C669" s="157">
        <v>4567.5428802</v>
      </c>
      <c r="D669" s="157">
        <v>38.00196100799974</v>
      </c>
      <c r="E669" s="147">
        <f t="shared" si="35"/>
        <v>0.008320000929325866</v>
      </c>
      <c r="F669" s="142"/>
      <c r="G669" s="31" t="s">
        <v>12</v>
      </c>
    </row>
    <row r="670" spans="1:7" ht="12.75" customHeight="1">
      <c r="A670" s="18">
        <v>32</v>
      </c>
      <c r="B670" s="206" t="s">
        <v>242</v>
      </c>
      <c r="C670" s="157">
        <v>2447.7050226</v>
      </c>
      <c r="D670" s="157">
        <v>30.408836828999995</v>
      </c>
      <c r="E670" s="147">
        <f t="shared" si="35"/>
        <v>0.012423407456466766</v>
      </c>
      <c r="F670" s="142"/>
      <c r="G670" s="31"/>
    </row>
    <row r="671" spans="1:7" ht="12.75" customHeight="1">
      <c r="A671" s="18">
        <v>33</v>
      </c>
      <c r="B671" s="206" t="s">
        <v>243</v>
      </c>
      <c r="C671" s="157">
        <v>1050.1628526</v>
      </c>
      <c r="D671" s="157">
        <v>54.921240117000025</v>
      </c>
      <c r="E671" s="147">
        <f t="shared" si="35"/>
        <v>0.05229783169441355</v>
      </c>
      <c r="F671" s="142"/>
      <c r="G671" s="31"/>
    </row>
    <row r="672" spans="1:7" ht="12.75" customHeight="1">
      <c r="A672" s="18">
        <v>34</v>
      </c>
      <c r="B672" s="206" t="s">
        <v>244</v>
      </c>
      <c r="C672" s="157">
        <v>1237.7650847999998</v>
      </c>
      <c r="D672" s="157">
        <v>-15.916967936000134</v>
      </c>
      <c r="E672" s="147">
        <f t="shared" si="35"/>
        <v>-0.012859441691693884</v>
      </c>
      <c r="F672" s="142"/>
      <c r="G672" s="31"/>
    </row>
    <row r="673" spans="1:7" ht="12.75" customHeight="1">
      <c r="A673" s="18">
        <v>35</v>
      </c>
      <c r="B673" s="206" t="s">
        <v>245</v>
      </c>
      <c r="C673" s="157">
        <v>2813.3038800000004</v>
      </c>
      <c r="D673" s="157">
        <v>18.8071262870003</v>
      </c>
      <c r="E673" s="147">
        <f t="shared" si="35"/>
        <v>0.006685067482649723</v>
      </c>
      <c r="F673" s="142"/>
      <c r="G673" s="31"/>
    </row>
    <row r="674" spans="1:7" ht="12.75" customHeight="1">
      <c r="A674" s="34"/>
      <c r="B674" s="1" t="s">
        <v>27</v>
      </c>
      <c r="C674" s="158">
        <v>103044.24738419999</v>
      </c>
      <c r="D674" s="158">
        <v>1005.4877512409995</v>
      </c>
      <c r="E674" s="146">
        <f t="shared" si="35"/>
        <v>0.009757825174772184</v>
      </c>
      <c r="F674" s="42"/>
      <c r="G674" s="31"/>
    </row>
    <row r="675" spans="1:7" ht="24.75" customHeight="1">
      <c r="A675" s="47" t="s">
        <v>178</v>
      </c>
      <c r="B675" s="48"/>
      <c r="C675" s="48"/>
      <c r="D675" s="48"/>
      <c r="E675" s="48"/>
      <c r="F675" s="48"/>
      <c r="G675" s="48"/>
    </row>
    <row r="676" ht="21" customHeight="1">
      <c r="E676" s="59" t="s">
        <v>120</v>
      </c>
    </row>
    <row r="677" spans="1:6" ht="28.5">
      <c r="A677" s="49" t="s">
        <v>39</v>
      </c>
      <c r="B677" s="49" t="s">
        <v>179</v>
      </c>
      <c r="C677" s="49" t="s">
        <v>54</v>
      </c>
      <c r="D677" s="68" t="s">
        <v>42</v>
      </c>
      <c r="E677" s="49" t="s">
        <v>43</v>
      </c>
      <c r="F677" s="272"/>
    </row>
    <row r="678" spans="1:6" ht="14.25">
      <c r="A678" s="69">
        <f>C674</f>
        <v>103044.24738419999</v>
      </c>
      <c r="B678" s="69">
        <f>D719</f>
        <v>3408.0099999999998</v>
      </c>
      <c r="C678" s="69">
        <f>E719</f>
        <v>99636.23738420001</v>
      </c>
      <c r="D678" s="69">
        <f>B678+C678</f>
        <v>103044.2473842</v>
      </c>
      <c r="E678" s="71">
        <f>D678/A678</f>
        <v>1.0000000000000002</v>
      </c>
      <c r="F678" s="56"/>
    </row>
    <row r="679" spans="1:7" ht="14.25">
      <c r="A679" s="93"/>
      <c r="B679" s="73"/>
      <c r="C679" s="74"/>
      <c r="D679" s="74"/>
      <c r="E679" s="75"/>
      <c r="F679" s="76"/>
      <c r="G679" s="77"/>
    </row>
    <row r="680" spans="1:7" ht="14.25">
      <c r="A680" s="9" t="s">
        <v>180</v>
      </c>
      <c r="B680" s="48"/>
      <c r="C680" s="58"/>
      <c r="D680" s="48"/>
      <c r="E680" s="48"/>
      <c r="F680" s="48"/>
      <c r="G680" s="48"/>
    </row>
    <row r="681" spans="1:7" ht="14.25">
      <c r="A681" s="48"/>
      <c r="B681" s="48"/>
      <c r="C681" s="48"/>
      <c r="D681" s="48"/>
      <c r="E681" s="48"/>
      <c r="F681" s="48"/>
      <c r="G681" s="59" t="s">
        <v>120</v>
      </c>
    </row>
    <row r="682" spans="1:7" ht="62.25" customHeight="1">
      <c r="A682" s="60" t="s">
        <v>37</v>
      </c>
      <c r="B682" s="60" t="s">
        <v>38</v>
      </c>
      <c r="C682" s="61" t="s">
        <v>181</v>
      </c>
      <c r="D682" s="61" t="s">
        <v>182</v>
      </c>
      <c r="E682" s="61" t="s">
        <v>55</v>
      </c>
      <c r="F682" s="61" t="s">
        <v>56</v>
      </c>
      <c r="G682" s="88" t="s">
        <v>57</v>
      </c>
    </row>
    <row r="683" spans="1:7" ht="13.5" customHeight="1">
      <c r="A683" s="60">
        <v>1</v>
      </c>
      <c r="B683" s="60">
        <v>2</v>
      </c>
      <c r="C683" s="61">
        <v>3</v>
      </c>
      <c r="D683" s="61">
        <v>4</v>
      </c>
      <c r="E683" s="61">
        <v>5</v>
      </c>
      <c r="F683" s="61">
        <v>6</v>
      </c>
      <c r="G683" s="88">
        <v>7</v>
      </c>
    </row>
    <row r="684" spans="1:7" ht="12.75" customHeight="1">
      <c r="A684" s="18">
        <v>1</v>
      </c>
      <c r="B684" s="206" t="s">
        <v>211</v>
      </c>
      <c r="C684" s="157">
        <v>4753.1742678</v>
      </c>
      <c r="D684" s="157">
        <v>159.43379369503154</v>
      </c>
      <c r="E684" s="157">
        <v>4593.740474104969</v>
      </c>
      <c r="F684" s="151">
        <f aca="true" t="shared" si="36" ref="F684:F719">D684+E684</f>
        <v>4753.1742678</v>
      </c>
      <c r="G684" s="159">
        <f aca="true" t="shared" si="37" ref="G684:G719">F684/C684</f>
        <v>1</v>
      </c>
    </row>
    <row r="685" spans="1:7" ht="12.75" customHeight="1">
      <c r="A685" s="18">
        <v>2</v>
      </c>
      <c r="B685" s="206" t="s">
        <v>212</v>
      </c>
      <c r="C685" s="157">
        <v>1464.2830955999998</v>
      </c>
      <c r="D685" s="157">
        <v>45.26893196385069</v>
      </c>
      <c r="E685" s="157">
        <v>1419.014163636149</v>
      </c>
      <c r="F685" s="151">
        <f t="shared" si="36"/>
        <v>1464.2830955999998</v>
      </c>
      <c r="G685" s="159">
        <f t="shared" si="37"/>
        <v>1</v>
      </c>
    </row>
    <row r="686" spans="1:7" ht="12.75" customHeight="1">
      <c r="A686" s="18">
        <v>3</v>
      </c>
      <c r="B686" s="206" t="s">
        <v>213</v>
      </c>
      <c r="C686" s="157">
        <v>2798.5680492</v>
      </c>
      <c r="D686" s="157">
        <v>88.98595894820866</v>
      </c>
      <c r="E686" s="157">
        <v>2709.5820902517917</v>
      </c>
      <c r="F686" s="151">
        <f t="shared" si="36"/>
        <v>2798.5680492</v>
      </c>
      <c r="G686" s="159">
        <f t="shared" si="37"/>
        <v>1</v>
      </c>
    </row>
    <row r="687" spans="1:7" ht="12.75" customHeight="1">
      <c r="A687" s="18">
        <v>4</v>
      </c>
      <c r="B687" s="206" t="s">
        <v>214</v>
      </c>
      <c r="C687" s="157">
        <v>4424.126778</v>
      </c>
      <c r="D687" s="157">
        <v>146.34126199518758</v>
      </c>
      <c r="E687" s="157">
        <v>4277.785516004813</v>
      </c>
      <c r="F687" s="151">
        <f t="shared" si="36"/>
        <v>4424.126778000001</v>
      </c>
      <c r="G687" s="159">
        <f t="shared" si="37"/>
        <v>1.0000000000000002</v>
      </c>
    </row>
    <row r="688" spans="1:7" ht="12.75" customHeight="1">
      <c r="A688" s="18">
        <v>5</v>
      </c>
      <c r="B688" s="206" t="s">
        <v>215</v>
      </c>
      <c r="C688" s="157">
        <v>3386.934609</v>
      </c>
      <c r="D688" s="157">
        <v>117.32437198343558</v>
      </c>
      <c r="E688" s="157">
        <v>3269.6102370165645</v>
      </c>
      <c r="F688" s="151">
        <f t="shared" si="36"/>
        <v>3386.934609</v>
      </c>
      <c r="G688" s="159">
        <f t="shared" si="37"/>
        <v>1</v>
      </c>
    </row>
    <row r="689" spans="1:7" ht="12.75" customHeight="1">
      <c r="A689" s="18">
        <v>6</v>
      </c>
      <c r="B689" s="206" t="s">
        <v>216</v>
      </c>
      <c r="C689" s="157">
        <v>1188.4662996</v>
      </c>
      <c r="D689" s="157">
        <v>38.12151773603815</v>
      </c>
      <c r="E689" s="157">
        <v>1150.3447818639618</v>
      </c>
      <c r="F689" s="151">
        <f t="shared" si="36"/>
        <v>1188.4662996</v>
      </c>
      <c r="G689" s="159">
        <f t="shared" si="37"/>
        <v>1</v>
      </c>
    </row>
    <row r="690" spans="1:7" ht="12.75" customHeight="1">
      <c r="A690" s="18">
        <v>7</v>
      </c>
      <c r="B690" s="206" t="s">
        <v>217</v>
      </c>
      <c r="C690" s="157">
        <v>2816.9570009999998</v>
      </c>
      <c r="D690" s="157">
        <v>92.97267781114375</v>
      </c>
      <c r="E690" s="157">
        <v>2723.9843231888563</v>
      </c>
      <c r="F690" s="151">
        <f t="shared" si="36"/>
        <v>2816.957001</v>
      </c>
      <c r="G690" s="159">
        <f t="shared" si="37"/>
        <v>1.0000000000000002</v>
      </c>
    </row>
    <row r="691" spans="1:7" ht="12.75" customHeight="1">
      <c r="A691" s="18">
        <v>8</v>
      </c>
      <c r="B691" s="206" t="s">
        <v>218</v>
      </c>
      <c r="C691" s="157">
        <v>1703.3822460000001</v>
      </c>
      <c r="D691" s="157">
        <v>55.23928445905662</v>
      </c>
      <c r="E691" s="157">
        <v>1648.1429615409434</v>
      </c>
      <c r="F691" s="151">
        <f t="shared" si="36"/>
        <v>1703.382246</v>
      </c>
      <c r="G691" s="159">
        <f t="shared" si="37"/>
        <v>0.9999999999999999</v>
      </c>
    </row>
    <row r="692" spans="1:7" ht="12.75" customHeight="1">
      <c r="A692" s="18">
        <v>9</v>
      </c>
      <c r="B692" s="206" t="s">
        <v>219</v>
      </c>
      <c r="C692" s="157">
        <v>2382.2757840000004</v>
      </c>
      <c r="D692" s="157">
        <v>85.07686496206382</v>
      </c>
      <c r="E692" s="157">
        <v>2297.1989190379363</v>
      </c>
      <c r="F692" s="151">
        <f t="shared" si="36"/>
        <v>2382.275784</v>
      </c>
      <c r="G692" s="159">
        <f t="shared" si="37"/>
        <v>0.9999999999999998</v>
      </c>
    </row>
    <row r="693" spans="1:7" ht="12.75" customHeight="1">
      <c r="A693" s="18">
        <v>10</v>
      </c>
      <c r="B693" s="206" t="s">
        <v>220</v>
      </c>
      <c r="C693" s="157">
        <v>927.6274662</v>
      </c>
      <c r="D693" s="157">
        <v>31.848124067504628</v>
      </c>
      <c r="E693" s="157">
        <v>895.7793421324953</v>
      </c>
      <c r="F693" s="151">
        <f t="shared" si="36"/>
        <v>927.6274662</v>
      </c>
      <c r="G693" s="159">
        <f t="shared" si="37"/>
        <v>1</v>
      </c>
    </row>
    <row r="694" spans="1:7" ht="12.75" customHeight="1">
      <c r="A694" s="18">
        <v>11</v>
      </c>
      <c r="B694" s="206" t="s">
        <v>221</v>
      </c>
      <c r="C694" s="157">
        <v>1276.6704072</v>
      </c>
      <c r="D694" s="157">
        <v>42.90344716883928</v>
      </c>
      <c r="E694" s="157">
        <v>1233.7669600311606</v>
      </c>
      <c r="F694" s="151">
        <f t="shared" si="36"/>
        <v>1276.6704071999998</v>
      </c>
      <c r="G694" s="159">
        <f t="shared" si="37"/>
        <v>0.9999999999999998</v>
      </c>
    </row>
    <row r="695" spans="1:7" ht="12.75" customHeight="1">
      <c r="A695" s="18">
        <v>12</v>
      </c>
      <c r="B695" s="206" t="s">
        <v>222</v>
      </c>
      <c r="C695" s="157">
        <v>1195.8288408</v>
      </c>
      <c r="D695" s="157">
        <v>43.24001915370062</v>
      </c>
      <c r="E695" s="157">
        <v>1152.5888216462995</v>
      </c>
      <c r="F695" s="151">
        <f t="shared" si="36"/>
        <v>1195.8288408</v>
      </c>
      <c r="G695" s="159">
        <f t="shared" si="37"/>
        <v>1</v>
      </c>
    </row>
    <row r="696" spans="1:7" ht="12.75" customHeight="1">
      <c r="A696" s="18">
        <v>13</v>
      </c>
      <c r="B696" s="206" t="s">
        <v>223</v>
      </c>
      <c r="C696" s="157">
        <v>4214.7121314</v>
      </c>
      <c r="D696" s="157">
        <v>145.1164480995742</v>
      </c>
      <c r="E696" s="157">
        <v>4069.595683300426</v>
      </c>
      <c r="F696" s="151">
        <f t="shared" si="36"/>
        <v>4214.7121314000005</v>
      </c>
      <c r="G696" s="159">
        <f t="shared" si="37"/>
        <v>1.0000000000000002</v>
      </c>
    </row>
    <row r="697" spans="1:7" ht="12.75" customHeight="1">
      <c r="A697" s="18">
        <v>14</v>
      </c>
      <c r="B697" s="206" t="s">
        <v>224</v>
      </c>
      <c r="C697" s="157">
        <v>2349.1657716</v>
      </c>
      <c r="D697" s="157">
        <v>82.26814804614345</v>
      </c>
      <c r="E697" s="157">
        <v>2266.8976235538566</v>
      </c>
      <c r="F697" s="151">
        <f t="shared" si="36"/>
        <v>2349.1657716</v>
      </c>
      <c r="G697" s="159">
        <f t="shared" si="37"/>
        <v>1</v>
      </c>
    </row>
    <row r="698" spans="1:7" ht="12.75" customHeight="1">
      <c r="A698" s="18">
        <v>15</v>
      </c>
      <c r="B698" s="206" t="s">
        <v>225</v>
      </c>
      <c r="C698" s="157">
        <v>3897.2004984</v>
      </c>
      <c r="D698" s="157">
        <v>125.89806925272921</v>
      </c>
      <c r="E698" s="157">
        <v>3771.302429147271</v>
      </c>
      <c r="F698" s="151">
        <f t="shared" si="36"/>
        <v>3897.2004984000005</v>
      </c>
      <c r="G698" s="159">
        <f t="shared" si="37"/>
        <v>1.0000000000000002</v>
      </c>
    </row>
    <row r="699" spans="1:7" ht="12.75" customHeight="1">
      <c r="A699" s="18">
        <v>16</v>
      </c>
      <c r="B699" s="206" t="s">
        <v>226</v>
      </c>
      <c r="C699" s="157">
        <v>2848.2978954</v>
      </c>
      <c r="D699" s="157">
        <v>96.77688933017514</v>
      </c>
      <c r="E699" s="157">
        <v>2751.521006069825</v>
      </c>
      <c r="F699" s="151">
        <f t="shared" si="36"/>
        <v>2848.2978954</v>
      </c>
      <c r="G699" s="159">
        <f t="shared" si="37"/>
        <v>1</v>
      </c>
    </row>
    <row r="700" spans="1:7" ht="12.75" customHeight="1">
      <c r="A700" s="18">
        <v>17</v>
      </c>
      <c r="B700" s="206" t="s">
        <v>227</v>
      </c>
      <c r="C700" s="157">
        <v>6225.5233782</v>
      </c>
      <c r="D700" s="157">
        <v>159.14225598983475</v>
      </c>
      <c r="E700" s="157">
        <v>6066.381122210165</v>
      </c>
      <c r="F700" s="151">
        <f t="shared" si="36"/>
        <v>6225.5233782</v>
      </c>
      <c r="G700" s="159">
        <f t="shared" si="37"/>
        <v>1</v>
      </c>
    </row>
    <row r="701" spans="1:7" ht="12.75" customHeight="1">
      <c r="A701" s="18">
        <v>18</v>
      </c>
      <c r="B701" s="206" t="s">
        <v>228</v>
      </c>
      <c r="C701" s="157">
        <v>3535.7863632</v>
      </c>
      <c r="D701" s="157">
        <v>108.96518009885995</v>
      </c>
      <c r="E701" s="157">
        <v>3426.8211831011404</v>
      </c>
      <c r="F701" s="151">
        <f t="shared" si="36"/>
        <v>3535.7863632000003</v>
      </c>
      <c r="G701" s="159">
        <f t="shared" si="37"/>
        <v>1.0000000000000002</v>
      </c>
    </row>
    <row r="702" spans="1:7" ht="12.75" customHeight="1">
      <c r="A702" s="18">
        <v>19</v>
      </c>
      <c r="B702" s="206" t="s">
        <v>229</v>
      </c>
      <c r="C702" s="157">
        <v>3688.7677842</v>
      </c>
      <c r="D702" s="157">
        <v>131.39165881549246</v>
      </c>
      <c r="E702" s="157">
        <v>3557.3761253845078</v>
      </c>
      <c r="F702" s="151">
        <f t="shared" si="36"/>
        <v>3688.7677842000003</v>
      </c>
      <c r="G702" s="159">
        <f t="shared" si="37"/>
        <v>1.0000000000000002</v>
      </c>
    </row>
    <row r="703" spans="1:7" ht="12.75" customHeight="1">
      <c r="A703" s="18">
        <v>20</v>
      </c>
      <c r="B703" s="206" t="s">
        <v>230</v>
      </c>
      <c r="C703" s="157">
        <v>1680.0912491999998</v>
      </c>
      <c r="D703" s="157">
        <v>64.03637545773886</v>
      </c>
      <c r="E703" s="157">
        <v>1616.054873742261</v>
      </c>
      <c r="F703" s="151">
        <f t="shared" si="36"/>
        <v>1680.0912491999998</v>
      </c>
      <c r="G703" s="159">
        <f t="shared" si="37"/>
        <v>1</v>
      </c>
    </row>
    <row r="704" spans="1:7" ht="12.75" customHeight="1">
      <c r="A704" s="18">
        <v>21</v>
      </c>
      <c r="B704" s="206" t="s">
        <v>231</v>
      </c>
      <c r="C704" s="157">
        <v>6620.2120722</v>
      </c>
      <c r="D704" s="157">
        <v>241.01339130735659</v>
      </c>
      <c r="E704" s="157">
        <v>6379.198680892643</v>
      </c>
      <c r="F704" s="151">
        <f t="shared" si="36"/>
        <v>6620.2120722</v>
      </c>
      <c r="G704" s="159">
        <f t="shared" si="37"/>
        <v>1</v>
      </c>
    </row>
    <row r="705" spans="1:7" ht="12.75" customHeight="1">
      <c r="A705" s="18">
        <v>22</v>
      </c>
      <c r="B705" s="206" t="s">
        <v>232</v>
      </c>
      <c r="C705" s="157">
        <v>1832.3178924</v>
      </c>
      <c r="D705" s="157">
        <v>61.189734937890435</v>
      </c>
      <c r="E705" s="157">
        <v>1771.1281574621094</v>
      </c>
      <c r="F705" s="151">
        <f aca="true" t="shared" si="38" ref="F705:F715">D705+E705</f>
        <v>1832.3178924</v>
      </c>
      <c r="G705" s="159">
        <f aca="true" t="shared" si="39" ref="G705:G715">F705/C705</f>
        <v>1</v>
      </c>
    </row>
    <row r="706" spans="1:7" ht="12.75" customHeight="1">
      <c r="A706" s="18">
        <v>23</v>
      </c>
      <c r="B706" s="206" t="s">
        <v>233</v>
      </c>
      <c r="C706" s="157">
        <v>2440.3805045999998</v>
      </c>
      <c r="D706" s="157">
        <v>86.14879932934228</v>
      </c>
      <c r="E706" s="157">
        <v>2354.2317052706576</v>
      </c>
      <c r="F706" s="151">
        <f t="shared" si="38"/>
        <v>2440.3805045999998</v>
      </c>
      <c r="G706" s="159">
        <f t="shared" si="39"/>
        <v>1</v>
      </c>
    </row>
    <row r="707" spans="1:7" ht="12.75" customHeight="1">
      <c r="A707" s="18">
        <v>24</v>
      </c>
      <c r="B707" s="206" t="s">
        <v>234</v>
      </c>
      <c r="C707" s="157">
        <v>7959.9402474</v>
      </c>
      <c r="D707" s="157">
        <v>253.46655474722627</v>
      </c>
      <c r="E707" s="157">
        <v>7706.473692652773</v>
      </c>
      <c r="F707" s="151">
        <f t="shared" si="38"/>
        <v>7959.940247399999</v>
      </c>
      <c r="G707" s="159">
        <f t="shared" si="39"/>
        <v>0.9999999999999999</v>
      </c>
    </row>
    <row r="708" spans="1:7" ht="12.75" customHeight="1">
      <c r="A708" s="18">
        <v>25</v>
      </c>
      <c r="B708" s="206" t="s">
        <v>235</v>
      </c>
      <c r="C708" s="157">
        <v>1922.3570298</v>
      </c>
      <c r="D708" s="157">
        <v>66.24720305548124</v>
      </c>
      <c r="E708" s="157">
        <v>1856.1098267445186</v>
      </c>
      <c r="F708" s="151">
        <f t="shared" si="38"/>
        <v>1922.3570298</v>
      </c>
      <c r="G708" s="159">
        <f t="shared" si="39"/>
        <v>1</v>
      </c>
    </row>
    <row r="709" spans="1:7" ht="12.75" customHeight="1">
      <c r="A709" s="18">
        <v>26</v>
      </c>
      <c r="B709" s="206" t="s">
        <v>236</v>
      </c>
      <c r="C709" s="157">
        <v>1623.3010074</v>
      </c>
      <c r="D709" s="157">
        <v>49.74806512153889</v>
      </c>
      <c r="E709" s="157">
        <v>1573.5529422784612</v>
      </c>
      <c r="F709" s="151">
        <f t="shared" si="38"/>
        <v>1623.3010074000001</v>
      </c>
      <c r="G709" s="159">
        <f t="shared" si="39"/>
        <v>1.0000000000000002</v>
      </c>
    </row>
    <row r="710" spans="1:7" ht="12.75" customHeight="1">
      <c r="A710" s="18">
        <v>27</v>
      </c>
      <c r="B710" s="206" t="s">
        <v>237</v>
      </c>
      <c r="C710" s="157">
        <v>3018.1638780000003</v>
      </c>
      <c r="D710" s="157">
        <v>98.13858373371627</v>
      </c>
      <c r="E710" s="157">
        <v>2920.0252942662837</v>
      </c>
      <c r="F710" s="151">
        <f t="shared" si="38"/>
        <v>3018.163878</v>
      </c>
      <c r="G710" s="159">
        <f t="shared" si="39"/>
        <v>0.9999999999999999</v>
      </c>
    </row>
    <row r="711" spans="1:7" ht="12.75" customHeight="1">
      <c r="A711" s="18">
        <v>28</v>
      </c>
      <c r="B711" s="206" t="s">
        <v>238</v>
      </c>
      <c r="C711" s="157">
        <v>3048.2760725999997</v>
      </c>
      <c r="D711" s="157">
        <v>97.78779039738191</v>
      </c>
      <c r="E711" s="157">
        <v>2950.4882822026184</v>
      </c>
      <c r="F711" s="151">
        <f t="shared" si="38"/>
        <v>3048.2760726</v>
      </c>
      <c r="G711" s="159">
        <f t="shared" si="39"/>
        <v>1.0000000000000002</v>
      </c>
    </row>
    <row r="712" spans="1:7" ht="12.75" customHeight="1">
      <c r="A712" s="18">
        <v>29</v>
      </c>
      <c r="B712" s="206" t="s">
        <v>239</v>
      </c>
      <c r="C712" s="157">
        <v>792.0150809999999</v>
      </c>
      <c r="D712" s="157">
        <v>23.94816332424506</v>
      </c>
      <c r="E712" s="157">
        <v>768.0669176757549</v>
      </c>
      <c r="F712" s="151">
        <f t="shared" si="38"/>
        <v>792.015081</v>
      </c>
      <c r="G712" s="159">
        <f t="shared" si="39"/>
        <v>1.0000000000000002</v>
      </c>
    </row>
    <row r="713" spans="1:7" ht="12.75" customHeight="1">
      <c r="A713" s="18">
        <v>30</v>
      </c>
      <c r="B713" s="206" t="s">
        <v>240</v>
      </c>
      <c r="C713" s="157">
        <v>4912.9639626</v>
      </c>
      <c r="D713" s="157">
        <v>170.84168780163475</v>
      </c>
      <c r="E713" s="157">
        <v>4742.122274798365</v>
      </c>
      <c r="F713" s="151">
        <f t="shared" si="38"/>
        <v>4912.9639626</v>
      </c>
      <c r="G713" s="159">
        <f t="shared" si="39"/>
        <v>1</v>
      </c>
    </row>
    <row r="714" spans="1:7" ht="12.75" customHeight="1">
      <c r="A714" s="18">
        <v>31</v>
      </c>
      <c r="B714" s="206" t="s">
        <v>241</v>
      </c>
      <c r="C714" s="157">
        <v>4567.5428802</v>
      </c>
      <c r="D714" s="157">
        <v>149.3449299375505</v>
      </c>
      <c r="E714" s="157">
        <v>4418.197950262449</v>
      </c>
      <c r="F714" s="151">
        <f t="shared" si="38"/>
        <v>4567.5428802</v>
      </c>
      <c r="G714" s="159">
        <f t="shared" si="39"/>
        <v>1</v>
      </c>
    </row>
    <row r="715" spans="1:7" ht="12.75" customHeight="1">
      <c r="A715" s="18">
        <v>32</v>
      </c>
      <c r="B715" s="206" t="s">
        <v>242</v>
      </c>
      <c r="C715" s="157">
        <v>2447.7050226</v>
      </c>
      <c r="D715" s="157">
        <v>85.57757504517622</v>
      </c>
      <c r="E715" s="157">
        <v>2362.1274475548234</v>
      </c>
      <c r="F715" s="151">
        <f t="shared" si="38"/>
        <v>2447.7050225999997</v>
      </c>
      <c r="G715" s="159">
        <f t="shared" si="39"/>
        <v>0.9999999999999998</v>
      </c>
    </row>
    <row r="716" spans="1:7" ht="12.75" customHeight="1">
      <c r="A716" s="18">
        <v>33</v>
      </c>
      <c r="B716" s="206" t="s">
        <v>243</v>
      </c>
      <c r="C716" s="157">
        <v>1050.1628526</v>
      </c>
      <c r="D716" s="157">
        <v>28.092502166006042</v>
      </c>
      <c r="E716" s="157">
        <v>1022.070350433994</v>
      </c>
      <c r="F716" s="151">
        <f t="shared" si="36"/>
        <v>1050.1628526</v>
      </c>
      <c r="G716" s="159">
        <f t="shared" si="37"/>
        <v>1</v>
      </c>
    </row>
    <row r="717" spans="1:7" ht="12.75" customHeight="1">
      <c r="A717" s="18">
        <v>34</v>
      </c>
      <c r="B717" s="206" t="s">
        <v>244</v>
      </c>
      <c r="C717" s="157">
        <v>1237.7650847999998</v>
      </c>
      <c r="D717" s="157">
        <v>40.066287549972884</v>
      </c>
      <c r="E717" s="157">
        <v>1197.698797250027</v>
      </c>
      <c r="F717" s="151">
        <f t="shared" si="36"/>
        <v>1237.7650847999998</v>
      </c>
      <c r="G717" s="159">
        <f t="shared" si="37"/>
        <v>1</v>
      </c>
    </row>
    <row r="718" spans="1:7" ht="12.75" customHeight="1">
      <c r="A718" s="18">
        <v>35</v>
      </c>
      <c r="B718" s="206" t="s">
        <v>245</v>
      </c>
      <c r="C718" s="157">
        <v>2813.3038800000004</v>
      </c>
      <c r="D718" s="157">
        <v>96.04745251087178</v>
      </c>
      <c r="E718" s="157">
        <v>2717.2564274891283</v>
      </c>
      <c r="F718" s="151">
        <f t="shared" si="36"/>
        <v>2813.30388</v>
      </c>
      <c r="G718" s="159">
        <f t="shared" si="37"/>
        <v>0.9999999999999999</v>
      </c>
    </row>
    <row r="719" spans="1:7" ht="12.75" customHeight="1">
      <c r="A719" s="34"/>
      <c r="B719" s="1" t="s">
        <v>27</v>
      </c>
      <c r="C719" s="158">
        <v>103044.24738419999</v>
      </c>
      <c r="D719" s="158">
        <v>3408.0099999999998</v>
      </c>
      <c r="E719" s="158">
        <v>99636.23738420001</v>
      </c>
      <c r="F719" s="150">
        <f t="shared" si="36"/>
        <v>103044.2473842</v>
      </c>
      <c r="G719" s="28">
        <f t="shared" si="37"/>
        <v>1.0000000000000002</v>
      </c>
    </row>
    <row r="720" spans="1:7" ht="14.25" customHeight="1">
      <c r="A720" s="97"/>
      <c r="B720" s="73"/>
      <c r="C720" s="74"/>
      <c r="D720" s="74"/>
      <c r="E720" s="75"/>
      <c r="F720" s="76"/>
      <c r="G720" s="77"/>
    </row>
    <row r="721" spans="1:8" ht="14.25">
      <c r="A721" s="47" t="s">
        <v>58</v>
      </c>
      <c r="B721" s="48"/>
      <c r="C721" s="58"/>
      <c r="D721" s="48"/>
      <c r="E721" s="59" t="s">
        <v>120</v>
      </c>
      <c r="F721" s="48"/>
      <c r="G721" s="48"/>
      <c r="H721" s="48" t="s">
        <v>12</v>
      </c>
    </row>
    <row r="722" spans="1:8" ht="1.5" customHeight="1">
      <c r="A722" s="48"/>
      <c r="B722" s="48"/>
      <c r="C722" s="58"/>
      <c r="D722" s="48"/>
      <c r="E722" s="48"/>
      <c r="F722" s="48"/>
      <c r="G722" s="48"/>
      <c r="H722" s="48"/>
    </row>
    <row r="723" spans="1:5" ht="14.25">
      <c r="A723" s="126" t="s">
        <v>39</v>
      </c>
      <c r="B723" s="126" t="s">
        <v>137</v>
      </c>
      <c r="C723" s="126" t="s">
        <v>138</v>
      </c>
      <c r="D723" s="126" t="s">
        <v>48</v>
      </c>
      <c r="E723" s="126" t="s">
        <v>49</v>
      </c>
    </row>
    <row r="724" spans="1:5" ht="17.25" customHeight="1">
      <c r="A724" s="53">
        <f>C719</f>
        <v>103044.24738419999</v>
      </c>
      <c r="B724" s="53">
        <f>F719</f>
        <v>103044.2473842</v>
      </c>
      <c r="C724" s="35">
        <f>B724/A724</f>
        <v>1.0000000000000002</v>
      </c>
      <c r="D724" s="53">
        <f>D765</f>
        <v>102038.75963295899</v>
      </c>
      <c r="E724" s="98">
        <f>D724/A724</f>
        <v>0.9902421748252278</v>
      </c>
    </row>
    <row r="725" spans="1:5" ht="17.25" customHeight="1">
      <c r="A725" s="65"/>
      <c r="B725" s="65"/>
      <c r="C725" s="42"/>
      <c r="D725" s="65"/>
      <c r="E725" s="99"/>
    </row>
    <row r="726" ht="17.25" customHeight="1">
      <c r="A726" s="9" t="s">
        <v>183</v>
      </c>
    </row>
    <row r="727" spans="1:8" ht="15" customHeight="1">
      <c r="A727" s="48"/>
      <c r="B727" s="48"/>
      <c r="C727" s="48"/>
      <c r="D727" s="48"/>
      <c r="E727" s="59" t="s">
        <v>120</v>
      </c>
      <c r="F727" s="48"/>
      <c r="G727" s="48"/>
      <c r="H727" s="48"/>
    </row>
    <row r="728" spans="1:5" ht="42.75">
      <c r="A728" s="61" t="s">
        <v>37</v>
      </c>
      <c r="B728" s="61" t="s">
        <v>38</v>
      </c>
      <c r="C728" s="61" t="s">
        <v>184</v>
      </c>
      <c r="D728" s="61" t="s">
        <v>59</v>
      </c>
      <c r="E728" s="61" t="s">
        <v>60</v>
      </c>
    </row>
    <row r="729" spans="1:8" ht="15.75" customHeight="1">
      <c r="A729" s="90">
        <v>1</v>
      </c>
      <c r="B729" s="90">
        <v>2</v>
      </c>
      <c r="C729" s="90">
        <v>3</v>
      </c>
      <c r="D729" s="90">
        <v>4</v>
      </c>
      <c r="E729" s="90">
        <v>5</v>
      </c>
      <c r="F729" s="122"/>
      <c r="G729" s="48"/>
      <c r="H729" s="48"/>
    </row>
    <row r="730" spans="1:7" ht="12.75" customHeight="1">
      <c r="A730" s="18">
        <v>1</v>
      </c>
      <c r="B730" s="206" t="s">
        <v>211</v>
      </c>
      <c r="C730" s="157">
        <v>4753.1742678</v>
      </c>
      <c r="D730" s="157">
        <v>4876.7442448</v>
      </c>
      <c r="E730" s="147">
        <f aca="true" t="shared" si="40" ref="E730:E765">D730/C730</f>
        <v>1.0259973588254727</v>
      </c>
      <c r="F730" s="142"/>
      <c r="G730" s="31"/>
    </row>
    <row r="731" spans="1:7" ht="12.75" customHeight="1">
      <c r="A731" s="18">
        <v>2</v>
      </c>
      <c r="B731" s="206" t="s">
        <v>212</v>
      </c>
      <c r="C731" s="157">
        <v>1464.2830955999998</v>
      </c>
      <c r="D731" s="157">
        <v>1443.762689615</v>
      </c>
      <c r="E731" s="147">
        <f t="shared" si="40"/>
        <v>0.9859860391432086</v>
      </c>
      <c r="F731" s="142"/>
      <c r="G731" s="31"/>
    </row>
    <row r="732" spans="1:7" ht="12.75" customHeight="1">
      <c r="A732" s="18">
        <v>3</v>
      </c>
      <c r="B732" s="206" t="s">
        <v>213</v>
      </c>
      <c r="C732" s="157">
        <v>2798.5680492</v>
      </c>
      <c r="D732" s="157">
        <v>2765.989647717</v>
      </c>
      <c r="E732" s="147">
        <f t="shared" si="40"/>
        <v>0.9883589032282731</v>
      </c>
      <c r="F732" s="142"/>
      <c r="G732" s="31"/>
    </row>
    <row r="733" spans="1:7" ht="12.75" customHeight="1">
      <c r="A733" s="18">
        <v>4</v>
      </c>
      <c r="B733" s="206" t="s">
        <v>214</v>
      </c>
      <c r="C733" s="157">
        <v>4424.126778</v>
      </c>
      <c r="D733" s="157">
        <v>4393.991995221</v>
      </c>
      <c r="E733" s="147">
        <f t="shared" si="40"/>
        <v>0.9931885354350938</v>
      </c>
      <c r="F733" s="142"/>
      <c r="G733" s="31"/>
    </row>
    <row r="734" spans="1:7" ht="12.75" customHeight="1">
      <c r="A734" s="18">
        <v>5</v>
      </c>
      <c r="B734" s="206" t="s">
        <v>215</v>
      </c>
      <c r="C734" s="157">
        <v>3386.934609</v>
      </c>
      <c r="D734" s="157">
        <v>3385.2139979</v>
      </c>
      <c r="E734" s="147">
        <f t="shared" si="40"/>
        <v>0.9994919857338173</v>
      </c>
      <c r="F734" s="142"/>
      <c r="G734" s="31"/>
    </row>
    <row r="735" spans="1:7" ht="12.75" customHeight="1">
      <c r="A735" s="18">
        <v>6</v>
      </c>
      <c r="B735" s="206" t="s">
        <v>216</v>
      </c>
      <c r="C735" s="157">
        <v>1188.4662996</v>
      </c>
      <c r="D735" s="157">
        <v>1191.87348045</v>
      </c>
      <c r="E735" s="147">
        <f t="shared" si="40"/>
        <v>1.0028668720780276</v>
      </c>
      <c r="F735" s="142"/>
      <c r="G735" s="31"/>
    </row>
    <row r="736" spans="1:7" ht="12.75" customHeight="1">
      <c r="A736" s="18">
        <v>7</v>
      </c>
      <c r="B736" s="206" t="s">
        <v>217</v>
      </c>
      <c r="C736" s="157">
        <v>2816.9570009999998</v>
      </c>
      <c r="D736" s="157">
        <v>2797.712058312</v>
      </c>
      <c r="E736" s="147">
        <f t="shared" si="40"/>
        <v>0.9931681801741497</v>
      </c>
      <c r="F736" s="142"/>
      <c r="G736" s="31"/>
    </row>
    <row r="737" spans="1:7" ht="12.75" customHeight="1">
      <c r="A737" s="18">
        <v>8</v>
      </c>
      <c r="B737" s="206" t="s">
        <v>218</v>
      </c>
      <c r="C737" s="157">
        <v>1703.3822460000001</v>
      </c>
      <c r="D737" s="157">
        <v>1691.192948321</v>
      </c>
      <c r="E737" s="147">
        <f t="shared" si="40"/>
        <v>0.9928440620373824</v>
      </c>
      <c r="F737" s="142"/>
      <c r="G737" s="31"/>
    </row>
    <row r="738" spans="1:7" ht="12.75" customHeight="1">
      <c r="A738" s="18">
        <v>9</v>
      </c>
      <c r="B738" s="206" t="s">
        <v>219</v>
      </c>
      <c r="C738" s="157">
        <v>2382.2757840000004</v>
      </c>
      <c r="D738" s="157">
        <v>2420.674511652</v>
      </c>
      <c r="E738" s="147">
        <f t="shared" si="40"/>
        <v>1.0161185064759906</v>
      </c>
      <c r="F738" s="142"/>
      <c r="G738" s="31"/>
    </row>
    <row r="739" spans="1:7" ht="12.75" customHeight="1">
      <c r="A739" s="18">
        <v>10</v>
      </c>
      <c r="B739" s="206" t="s">
        <v>220</v>
      </c>
      <c r="C739" s="157">
        <v>927.6274662</v>
      </c>
      <c r="D739" s="157">
        <v>946.1512311299999</v>
      </c>
      <c r="E739" s="147">
        <f t="shared" si="40"/>
        <v>1.0199689698774035</v>
      </c>
      <c r="F739" s="142"/>
      <c r="G739" s="31"/>
    </row>
    <row r="740" spans="1:7" ht="12.75" customHeight="1">
      <c r="A740" s="18">
        <v>11</v>
      </c>
      <c r="B740" s="206" t="s">
        <v>221</v>
      </c>
      <c r="C740" s="157">
        <v>1276.6704072</v>
      </c>
      <c r="D740" s="157">
        <v>1262.2268558990002</v>
      </c>
      <c r="E740" s="147">
        <f t="shared" si="40"/>
        <v>0.988686546488786</v>
      </c>
      <c r="F740" s="142"/>
      <c r="G740" s="31"/>
    </row>
    <row r="741" spans="1:7" ht="12.75" customHeight="1">
      <c r="A741" s="18">
        <v>12</v>
      </c>
      <c r="B741" s="206" t="s">
        <v>222</v>
      </c>
      <c r="C741" s="157">
        <v>1195.8288408</v>
      </c>
      <c r="D741" s="157">
        <v>1193.202777418</v>
      </c>
      <c r="E741" s="147">
        <f t="shared" si="40"/>
        <v>0.9978039805594225</v>
      </c>
      <c r="F741" s="142"/>
      <c r="G741" s="31"/>
    </row>
    <row r="742" spans="1:7" ht="12.75" customHeight="1">
      <c r="A742" s="18">
        <v>13</v>
      </c>
      <c r="B742" s="206" t="s">
        <v>223</v>
      </c>
      <c r="C742" s="157">
        <v>4214.7121314</v>
      </c>
      <c r="D742" s="157">
        <v>4194.404318909</v>
      </c>
      <c r="E742" s="147">
        <f t="shared" si="40"/>
        <v>0.995181684571123</v>
      </c>
      <c r="F742" s="142"/>
      <c r="G742" s="31"/>
    </row>
    <row r="743" spans="1:7" ht="12.75" customHeight="1">
      <c r="A743" s="18">
        <v>14</v>
      </c>
      <c r="B743" s="206" t="s">
        <v>224</v>
      </c>
      <c r="C743" s="157">
        <v>2349.1657716</v>
      </c>
      <c r="D743" s="157">
        <v>2300.727162815</v>
      </c>
      <c r="E743" s="147">
        <f t="shared" si="40"/>
        <v>0.9793805063182031</v>
      </c>
      <c r="F743" s="142"/>
      <c r="G743" s="31"/>
    </row>
    <row r="744" spans="1:7" ht="12.75" customHeight="1">
      <c r="A744" s="18">
        <v>15</v>
      </c>
      <c r="B744" s="206" t="s">
        <v>225</v>
      </c>
      <c r="C744" s="157">
        <v>3897.2004984</v>
      </c>
      <c r="D744" s="157">
        <v>3858.46228786</v>
      </c>
      <c r="E744" s="147">
        <f t="shared" si="40"/>
        <v>0.9900599903556657</v>
      </c>
      <c r="F744" s="142"/>
      <c r="G744" s="31"/>
    </row>
    <row r="745" spans="1:7" ht="12.75" customHeight="1">
      <c r="A745" s="18">
        <v>16</v>
      </c>
      <c r="B745" s="206" t="s">
        <v>226</v>
      </c>
      <c r="C745" s="157">
        <v>2848.2978954</v>
      </c>
      <c r="D745" s="157">
        <v>2831.379434476</v>
      </c>
      <c r="E745" s="147">
        <f t="shared" si="40"/>
        <v>0.9940601504669426</v>
      </c>
      <c r="F745" s="142"/>
      <c r="G745" s="31"/>
    </row>
    <row r="746" spans="1:7" ht="12.75" customHeight="1">
      <c r="A746" s="18">
        <v>17</v>
      </c>
      <c r="B746" s="206" t="s">
        <v>227</v>
      </c>
      <c r="C746" s="157">
        <v>6225.5233782</v>
      </c>
      <c r="D746" s="157">
        <v>6100.304104363</v>
      </c>
      <c r="E746" s="147">
        <f t="shared" si="40"/>
        <v>0.9798861451110309</v>
      </c>
      <c r="F746" s="142"/>
      <c r="G746" s="31"/>
    </row>
    <row r="747" spans="1:8" ht="12.75" customHeight="1">
      <c r="A747" s="18">
        <v>18</v>
      </c>
      <c r="B747" s="206" t="s">
        <v>228</v>
      </c>
      <c r="C747" s="157">
        <v>3535.7863632</v>
      </c>
      <c r="D747" s="157">
        <v>3558.90601298</v>
      </c>
      <c r="E747" s="147">
        <f t="shared" si="40"/>
        <v>1.0065387575506899</v>
      </c>
      <c r="F747" s="142"/>
      <c r="G747" s="31"/>
      <c r="H747" s="10" t="s">
        <v>12</v>
      </c>
    </row>
    <row r="748" spans="1:7" ht="12.75" customHeight="1">
      <c r="A748" s="18">
        <v>19</v>
      </c>
      <c r="B748" s="206" t="s">
        <v>229</v>
      </c>
      <c r="C748" s="157">
        <v>3688.7677842</v>
      </c>
      <c r="D748" s="157">
        <v>3622.673074895</v>
      </c>
      <c r="E748" s="147">
        <f t="shared" si="40"/>
        <v>0.9820821712908843</v>
      </c>
      <c r="F748" s="142"/>
      <c r="G748" s="31"/>
    </row>
    <row r="749" spans="1:8" ht="12.75" customHeight="1">
      <c r="A749" s="18">
        <v>20</v>
      </c>
      <c r="B749" s="206" t="s">
        <v>230</v>
      </c>
      <c r="C749" s="157">
        <v>1680.0912491999998</v>
      </c>
      <c r="D749" s="157">
        <v>1673.09539511</v>
      </c>
      <c r="E749" s="147">
        <f t="shared" si="40"/>
        <v>0.995836027303082</v>
      </c>
      <c r="F749" s="142"/>
      <c r="G749" s="31"/>
      <c r="H749" s="10" t="s">
        <v>12</v>
      </c>
    </row>
    <row r="750" spans="1:7" ht="12.75" customHeight="1">
      <c r="A750" s="18">
        <v>21</v>
      </c>
      <c r="B750" s="206" t="s">
        <v>231</v>
      </c>
      <c r="C750" s="157">
        <v>6620.2120722</v>
      </c>
      <c r="D750" s="157">
        <v>6415.316241104001</v>
      </c>
      <c r="E750" s="147">
        <f t="shared" si="40"/>
        <v>0.9690499595992688</v>
      </c>
      <c r="F750" s="142"/>
      <c r="G750" s="31"/>
    </row>
    <row r="751" spans="1:7" ht="12.75" customHeight="1">
      <c r="A751" s="18">
        <v>22</v>
      </c>
      <c r="B751" s="206" t="s">
        <v>232</v>
      </c>
      <c r="C751" s="157">
        <v>1832.3178924</v>
      </c>
      <c r="D751" s="157">
        <v>1817.0926494020002</v>
      </c>
      <c r="E751" s="147">
        <f t="shared" si="40"/>
        <v>0.9916907196828945</v>
      </c>
      <c r="F751" s="142"/>
      <c r="G751" s="31"/>
    </row>
    <row r="752" spans="1:7" ht="12.75" customHeight="1">
      <c r="A752" s="18">
        <v>23</v>
      </c>
      <c r="B752" s="206" t="s">
        <v>233</v>
      </c>
      <c r="C752" s="157">
        <v>2440.3805045999998</v>
      </c>
      <c r="D752" s="157">
        <v>2385.906367048</v>
      </c>
      <c r="E752" s="147">
        <f t="shared" si="40"/>
        <v>0.977678014781171</v>
      </c>
      <c r="F752" s="142"/>
      <c r="G752" s="31"/>
    </row>
    <row r="753" spans="1:7" ht="12.75" customHeight="1">
      <c r="A753" s="18">
        <v>24</v>
      </c>
      <c r="B753" s="206" t="s">
        <v>234</v>
      </c>
      <c r="C753" s="157">
        <v>7959.9402474</v>
      </c>
      <c r="D753" s="157">
        <v>7889.181019852</v>
      </c>
      <c r="E753" s="147">
        <f t="shared" si="40"/>
        <v>0.9911105830761591</v>
      </c>
      <c r="F753" s="142"/>
      <c r="G753" s="31"/>
    </row>
    <row r="754" spans="1:7" ht="12.75" customHeight="1">
      <c r="A754" s="18">
        <v>25</v>
      </c>
      <c r="B754" s="206" t="s">
        <v>235</v>
      </c>
      <c r="C754" s="157">
        <v>1922.3570298</v>
      </c>
      <c r="D754" s="157">
        <v>1911.247011606</v>
      </c>
      <c r="E754" s="147">
        <f t="shared" si="40"/>
        <v>0.9942206270626243</v>
      </c>
      <c r="F754" s="142"/>
      <c r="G754" s="31"/>
    </row>
    <row r="755" spans="1:7" ht="12.75" customHeight="1">
      <c r="A755" s="18">
        <v>26</v>
      </c>
      <c r="B755" s="206" t="s">
        <v>236</v>
      </c>
      <c r="C755" s="157">
        <v>1623.3010074</v>
      </c>
      <c r="D755" s="157">
        <v>1541.190876277</v>
      </c>
      <c r="E755" s="147">
        <f t="shared" si="40"/>
        <v>0.9494178031377473</v>
      </c>
      <c r="F755" s="142"/>
      <c r="G755" s="31"/>
    </row>
    <row r="756" spans="1:7" ht="12.75" customHeight="1">
      <c r="A756" s="18">
        <v>27</v>
      </c>
      <c r="B756" s="206" t="s">
        <v>237</v>
      </c>
      <c r="C756" s="157">
        <v>3018.1638780000003</v>
      </c>
      <c r="D756" s="157">
        <v>3008.435928352</v>
      </c>
      <c r="E756" s="147">
        <f t="shared" si="40"/>
        <v>0.9967768649943399</v>
      </c>
      <c r="F756" s="142"/>
      <c r="G756" s="31"/>
    </row>
    <row r="757" spans="1:7" ht="12.75" customHeight="1">
      <c r="A757" s="18">
        <v>28</v>
      </c>
      <c r="B757" s="206" t="s">
        <v>238</v>
      </c>
      <c r="C757" s="157">
        <v>3048.2760725999997</v>
      </c>
      <c r="D757" s="157">
        <v>2930.852459508</v>
      </c>
      <c r="E757" s="147">
        <f t="shared" si="40"/>
        <v>0.9614786816235301</v>
      </c>
      <c r="F757" s="142"/>
      <c r="G757" s="31"/>
    </row>
    <row r="758" spans="1:7" ht="12.75" customHeight="1">
      <c r="A758" s="18">
        <v>29</v>
      </c>
      <c r="B758" s="206" t="s">
        <v>239</v>
      </c>
      <c r="C758" s="157">
        <v>792.0150809999999</v>
      </c>
      <c r="D758" s="157">
        <v>772.722741384</v>
      </c>
      <c r="E758" s="147">
        <f t="shared" si="40"/>
        <v>0.975641449160739</v>
      </c>
      <c r="F758" s="142"/>
      <c r="G758" s="31"/>
    </row>
    <row r="759" spans="1:7" ht="12.75" customHeight="1">
      <c r="A759" s="18">
        <v>30</v>
      </c>
      <c r="B759" s="206" t="s">
        <v>240</v>
      </c>
      <c r="C759" s="157">
        <v>4912.9639626</v>
      </c>
      <c r="D759" s="157">
        <v>4867.868584688</v>
      </c>
      <c r="E759" s="147">
        <f t="shared" si="40"/>
        <v>0.9908211462051647</v>
      </c>
      <c r="F759" s="142"/>
      <c r="G759" s="31" t="s">
        <v>12</v>
      </c>
    </row>
    <row r="760" spans="1:7" ht="12.75" customHeight="1">
      <c r="A760" s="18">
        <v>31</v>
      </c>
      <c r="B760" s="206" t="s">
        <v>241</v>
      </c>
      <c r="C760" s="157">
        <v>4567.5428802</v>
      </c>
      <c r="D760" s="157">
        <v>4529.540919192</v>
      </c>
      <c r="E760" s="147">
        <f t="shared" si="40"/>
        <v>0.9916799990706741</v>
      </c>
      <c r="F760" s="142"/>
      <c r="G760" s="31"/>
    </row>
    <row r="761" spans="1:7" ht="12.75" customHeight="1">
      <c r="A761" s="18">
        <v>32</v>
      </c>
      <c r="B761" s="206" t="s">
        <v>242</v>
      </c>
      <c r="C761" s="157">
        <v>2447.7050226</v>
      </c>
      <c r="D761" s="157">
        <v>2417.296185771</v>
      </c>
      <c r="E761" s="147">
        <f t="shared" si="40"/>
        <v>0.9875765925435332</v>
      </c>
      <c r="F761" s="142"/>
      <c r="G761" s="31"/>
    </row>
    <row r="762" spans="1:7" ht="12.75" customHeight="1">
      <c r="A762" s="18">
        <v>33</v>
      </c>
      <c r="B762" s="206" t="s">
        <v>243</v>
      </c>
      <c r="C762" s="157">
        <v>1050.1628526</v>
      </c>
      <c r="D762" s="157">
        <v>995.2416124829999</v>
      </c>
      <c r="E762" s="147">
        <f t="shared" si="40"/>
        <v>0.9477021683055864</v>
      </c>
      <c r="F762" s="142"/>
      <c r="G762" s="31" t="s">
        <v>12</v>
      </c>
    </row>
    <row r="763" spans="1:7" ht="12.75" customHeight="1">
      <c r="A763" s="18">
        <v>34</v>
      </c>
      <c r="B763" s="206" t="s">
        <v>244</v>
      </c>
      <c r="C763" s="157">
        <v>1237.7650847999998</v>
      </c>
      <c r="D763" s="157">
        <v>1253.682052736</v>
      </c>
      <c r="E763" s="147">
        <f t="shared" si="40"/>
        <v>1.012859441691694</v>
      </c>
      <c r="F763" s="142"/>
      <c r="G763" s="31"/>
    </row>
    <row r="764" spans="1:7" ht="12.75" customHeight="1">
      <c r="A764" s="18">
        <v>35</v>
      </c>
      <c r="B764" s="206" t="s">
        <v>245</v>
      </c>
      <c r="C764" s="157">
        <v>2813.3038800000004</v>
      </c>
      <c r="D764" s="157">
        <v>2794.496753713</v>
      </c>
      <c r="E764" s="147">
        <f t="shared" si="40"/>
        <v>0.9933149325173503</v>
      </c>
      <c r="F764" s="142"/>
      <c r="G764" s="31"/>
    </row>
    <row r="765" spans="1:7" ht="12.75" customHeight="1">
      <c r="A765" s="34"/>
      <c r="B765" s="1" t="s">
        <v>27</v>
      </c>
      <c r="C765" s="158">
        <v>103044.24738419999</v>
      </c>
      <c r="D765" s="158">
        <v>102038.75963295899</v>
      </c>
      <c r="E765" s="146">
        <f t="shared" si="40"/>
        <v>0.9902421748252278</v>
      </c>
      <c r="F765" s="42"/>
      <c r="G765" s="31"/>
    </row>
    <row r="766" spans="1:8" ht="23.25" customHeight="1">
      <c r="A766" s="47" t="s">
        <v>185</v>
      </c>
      <c r="B766" s="48"/>
      <c r="C766" s="48"/>
      <c r="D766" s="48"/>
      <c r="E766" s="48"/>
      <c r="F766" s="48"/>
      <c r="G766" s="48"/>
      <c r="H766" s="48"/>
    </row>
    <row r="767" spans="1:8" ht="14.25">
      <c r="A767" s="47"/>
      <c r="B767" s="48"/>
      <c r="C767" s="48"/>
      <c r="D767" s="48"/>
      <c r="E767" s="48"/>
      <c r="F767" s="48"/>
      <c r="G767" s="48"/>
      <c r="H767" s="48"/>
    </row>
    <row r="768" spans="1:8" ht="14.25">
      <c r="A768" s="47" t="s">
        <v>121</v>
      </c>
      <c r="B768" s="48"/>
      <c r="C768" s="48"/>
      <c r="D768" s="48"/>
      <c r="E768" s="48"/>
      <c r="F768" s="48"/>
      <c r="G768" s="48"/>
      <c r="H768" s="48"/>
    </row>
    <row r="769" spans="2:8" ht="12" customHeight="1">
      <c r="B769" s="48"/>
      <c r="C769" s="48"/>
      <c r="D769" s="48"/>
      <c r="E769" s="48"/>
      <c r="F769" s="48"/>
      <c r="G769" s="48"/>
      <c r="H769" s="48"/>
    </row>
    <row r="770" spans="1:6" ht="42" customHeight="1">
      <c r="A770" s="88" t="s">
        <v>30</v>
      </c>
      <c r="B770" s="88" t="s">
        <v>31</v>
      </c>
      <c r="C770" s="88" t="s">
        <v>61</v>
      </c>
      <c r="D770" s="88" t="s">
        <v>62</v>
      </c>
      <c r="E770" s="88" t="s">
        <v>63</v>
      </c>
      <c r="F770" s="51"/>
    </row>
    <row r="771" spans="1:6" s="55" customFormat="1" ht="16.5" customHeight="1">
      <c r="A771" s="89">
        <v>1</v>
      </c>
      <c r="B771" s="89">
        <v>2</v>
      </c>
      <c r="C771" s="89">
        <v>3</v>
      </c>
      <c r="D771" s="89">
        <v>4</v>
      </c>
      <c r="E771" s="89">
        <v>5</v>
      </c>
      <c r="F771" s="100"/>
    </row>
    <row r="772" spans="1:7" ht="12.75" customHeight="1">
      <c r="A772" s="18">
        <v>1</v>
      </c>
      <c r="B772" s="206" t="s">
        <v>211</v>
      </c>
      <c r="C772" s="147">
        <v>1.0259822559542802</v>
      </c>
      <c r="D772" s="147">
        <v>1.0259973588254727</v>
      </c>
      <c r="E772" s="165">
        <f aca="true" t="shared" si="41" ref="E772:E806">D772-C772</f>
        <v>1.5102871192551603E-05</v>
      </c>
      <c r="F772" s="142"/>
      <c r="G772" s="31"/>
    </row>
    <row r="773" spans="1:7" ht="12.75" customHeight="1">
      <c r="A773" s="18">
        <v>2</v>
      </c>
      <c r="B773" s="206" t="s">
        <v>212</v>
      </c>
      <c r="C773" s="147">
        <v>0.9859857312263064</v>
      </c>
      <c r="D773" s="147">
        <v>0.9859860391432086</v>
      </c>
      <c r="E773" s="165">
        <f t="shared" si="41"/>
        <v>3.0791690219800216E-07</v>
      </c>
      <c r="F773" s="142"/>
      <c r="G773" s="31"/>
    </row>
    <row r="774" spans="1:7" ht="12.75" customHeight="1">
      <c r="A774" s="18">
        <v>3</v>
      </c>
      <c r="B774" s="206" t="s">
        <v>213</v>
      </c>
      <c r="C774" s="147">
        <v>0.9883559983990389</v>
      </c>
      <c r="D774" s="147">
        <v>0.9883589032282731</v>
      </c>
      <c r="E774" s="165">
        <f t="shared" si="41"/>
        <v>2.904829234262607E-06</v>
      </c>
      <c r="F774" s="142"/>
      <c r="G774" s="31"/>
    </row>
    <row r="775" spans="1:7" ht="12.75" customHeight="1">
      <c r="A775" s="18">
        <v>4</v>
      </c>
      <c r="B775" s="206" t="s">
        <v>214</v>
      </c>
      <c r="C775" s="147">
        <v>0.9931875109302083</v>
      </c>
      <c r="D775" s="147">
        <v>0.9931885354350938</v>
      </c>
      <c r="E775" s="165">
        <f t="shared" si="41"/>
        <v>1.0245048854828909E-06</v>
      </c>
      <c r="F775" s="142"/>
      <c r="G775" s="31"/>
    </row>
    <row r="776" spans="1:7" ht="12.75" customHeight="1">
      <c r="A776" s="18">
        <v>5</v>
      </c>
      <c r="B776" s="206" t="s">
        <v>215</v>
      </c>
      <c r="C776" s="147">
        <v>0.9994956423083754</v>
      </c>
      <c r="D776" s="147">
        <v>0.9994919857338173</v>
      </c>
      <c r="E776" s="165">
        <f t="shared" si="41"/>
        <v>-3.656574558141834E-06</v>
      </c>
      <c r="F776" s="142"/>
      <c r="G776" s="31"/>
    </row>
    <row r="777" spans="1:7" ht="12.75" customHeight="1">
      <c r="A777" s="18">
        <v>6</v>
      </c>
      <c r="B777" s="206" t="s">
        <v>216</v>
      </c>
      <c r="C777" s="147">
        <v>1.0028717595868666</v>
      </c>
      <c r="D777" s="147">
        <v>1.0028668720780276</v>
      </c>
      <c r="E777" s="165">
        <f t="shared" si="41"/>
        <v>-4.887508838979926E-06</v>
      </c>
      <c r="F777" s="142"/>
      <c r="G777" s="31"/>
    </row>
    <row r="778" spans="1:7" ht="12.75" customHeight="1">
      <c r="A778" s="18">
        <v>7</v>
      </c>
      <c r="B778" s="206" t="s">
        <v>217</v>
      </c>
      <c r="C778" s="147">
        <v>0.9931703666690639</v>
      </c>
      <c r="D778" s="147">
        <v>0.9931681801741497</v>
      </c>
      <c r="E778" s="165">
        <f t="shared" si="41"/>
        <v>-2.186494914235837E-06</v>
      </c>
      <c r="F778" s="142"/>
      <c r="G778" s="31"/>
    </row>
    <row r="779" spans="1:7" ht="12.75" customHeight="1">
      <c r="A779" s="18">
        <v>8</v>
      </c>
      <c r="B779" s="206" t="s">
        <v>218</v>
      </c>
      <c r="C779" s="147">
        <v>0.9928489004624836</v>
      </c>
      <c r="D779" s="147">
        <v>0.9928440620373824</v>
      </c>
      <c r="E779" s="165">
        <f t="shared" si="41"/>
        <v>-4.838425101238997E-06</v>
      </c>
      <c r="F779" s="142"/>
      <c r="G779" s="31"/>
    </row>
    <row r="780" spans="1:7" ht="12.75" customHeight="1">
      <c r="A780" s="18">
        <v>9</v>
      </c>
      <c r="B780" s="206" t="s">
        <v>219</v>
      </c>
      <c r="C780" s="147">
        <v>1.0161502508690643</v>
      </c>
      <c r="D780" s="147">
        <v>1.0161185064759906</v>
      </c>
      <c r="E780" s="165">
        <f t="shared" si="41"/>
        <v>-3.174439307374044E-05</v>
      </c>
      <c r="F780" s="142"/>
      <c r="G780" s="31"/>
    </row>
    <row r="781" spans="1:7" ht="12.75" customHeight="1">
      <c r="A781" s="18">
        <v>10</v>
      </c>
      <c r="B781" s="206" t="s">
        <v>220</v>
      </c>
      <c r="C781" s="147">
        <v>1.0199422267429068</v>
      </c>
      <c r="D781" s="147">
        <v>1.0199689698774035</v>
      </c>
      <c r="E781" s="165">
        <f t="shared" si="41"/>
        <v>2.6743134496687304E-05</v>
      </c>
      <c r="F781" s="142"/>
      <c r="G781" s="31"/>
    </row>
    <row r="782" spans="1:7" ht="12.75" customHeight="1">
      <c r="A782" s="18">
        <v>11</v>
      </c>
      <c r="B782" s="206" t="s">
        <v>221</v>
      </c>
      <c r="C782" s="147">
        <v>0.9886974840678592</v>
      </c>
      <c r="D782" s="147">
        <v>0.988686546488786</v>
      </c>
      <c r="E782" s="165">
        <f t="shared" si="41"/>
        <v>-1.0937579073222459E-05</v>
      </c>
      <c r="F782" s="142"/>
      <c r="G782" s="31"/>
    </row>
    <row r="783" spans="1:7" ht="12.75" customHeight="1">
      <c r="A783" s="18">
        <v>12</v>
      </c>
      <c r="B783" s="206" t="s">
        <v>222</v>
      </c>
      <c r="C783" s="147">
        <v>0.9978295937590088</v>
      </c>
      <c r="D783" s="147">
        <v>0.9978039805594225</v>
      </c>
      <c r="E783" s="165">
        <f t="shared" si="41"/>
        <v>-2.561319958627184E-05</v>
      </c>
      <c r="F783" s="142"/>
      <c r="G783" s="31"/>
    </row>
    <row r="784" spans="1:7" ht="12.75" customHeight="1">
      <c r="A784" s="18">
        <v>13</v>
      </c>
      <c r="B784" s="206" t="s">
        <v>223</v>
      </c>
      <c r="C784" s="147">
        <v>0.9951852299920528</v>
      </c>
      <c r="D784" s="147">
        <v>0.995181684571123</v>
      </c>
      <c r="E784" s="165">
        <f t="shared" si="41"/>
        <v>-3.545420929840226E-06</v>
      </c>
      <c r="F784" s="142"/>
      <c r="G784" s="31"/>
    </row>
    <row r="785" spans="1:7" ht="12.75" customHeight="1">
      <c r="A785" s="18">
        <v>14</v>
      </c>
      <c r="B785" s="206" t="s">
        <v>224</v>
      </c>
      <c r="C785" s="147">
        <v>0.9793877283552863</v>
      </c>
      <c r="D785" s="147">
        <v>0.9793805063182031</v>
      </c>
      <c r="E785" s="165">
        <f t="shared" si="41"/>
        <v>-7.222037083254307E-06</v>
      </c>
      <c r="F785" s="142"/>
      <c r="G785" s="31"/>
    </row>
    <row r="786" spans="1:7" ht="12.75" customHeight="1">
      <c r="A786" s="18">
        <v>15</v>
      </c>
      <c r="B786" s="206" t="s">
        <v>225</v>
      </c>
      <c r="C786" s="147">
        <v>0.9900628604016137</v>
      </c>
      <c r="D786" s="147">
        <v>0.9900599903556657</v>
      </c>
      <c r="E786" s="165">
        <f t="shared" si="41"/>
        <v>-2.870045948011324E-06</v>
      </c>
      <c r="F786" s="142"/>
      <c r="G786" s="31"/>
    </row>
    <row r="787" spans="1:7" ht="12.75" customHeight="1">
      <c r="A787" s="18">
        <v>16</v>
      </c>
      <c r="B787" s="206" t="s">
        <v>226</v>
      </c>
      <c r="C787" s="147">
        <v>0.9940630054053824</v>
      </c>
      <c r="D787" s="147">
        <v>0.9940601504669426</v>
      </c>
      <c r="E787" s="165">
        <f t="shared" si="41"/>
        <v>-2.8549384397669186E-06</v>
      </c>
      <c r="F787" s="142"/>
      <c r="G787" s="31"/>
    </row>
    <row r="788" spans="1:7" ht="12.75" customHeight="1">
      <c r="A788" s="18">
        <v>17</v>
      </c>
      <c r="B788" s="206" t="s">
        <v>227</v>
      </c>
      <c r="C788" s="147">
        <v>0.9798794486404504</v>
      </c>
      <c r="D788" s="147">
        <v>0.9798861451110309</v>
      </c>
      <c r="E788" s="165">
        <f t="shared" si="41"/>
        <v>6.69647058049172E-06</v>
      </c>
      <c r="F788" s="142"/>
      <c r="G788" s="31"/>
    </row>
    <row r="789" spans="1:7" ht="12.75" customHeight="1">
      <c r="A789" s="18">
        <v>18</v>
      </c>
      <c r="B789" s="206" t="s">
        <v>228</v>
      </c>
      <c r="C789" s="147">
        <v>1.0065544999484433</v>
      </c>
      <c r="D789" s="147">
        <v>1.0065387575506899</v>
      </c>
      <c r="E789" s="165">
        <f t="shared" si="41"/>
        <v>-1.574239775337105E-05</v>
      </c>
      <c r="F789" s="142"/>
      <c r="G789" s="31" t="s">
        <v>12</v>
      </c>
    </row>
    <row r="790" spans="1:7" ht="12.75" customHeight="1">
      <c r="A790" s="18">
        <v>19</v>
      </c>
      <c r="B790" s="206" t="s">
        <v>229</v>
      </c>
      <c r="C790" s="147">
        <v>0.9820867023772941</v>
      </c>
      <c r="D790" s="147">
        <v>0.9820821712908843</v>
      </c>
      <c r="E790" s="165">
        <f t="shared" si="41"/>
        <v>-4.5310864098535575E-06</v>
      </c>
      <c r="F790" s="142"/>
      <c r="G790" s="31"/>
    </row>
    <row r="791" spans="1:7" ht="12.75" customHeight="1">
      <c r="A791" s="18">
        <v>20</v>
      </c>
      <c r="B791" s="206" t="s">
        <v>230</v>
      </c>
      <c r="C791" s="147">
        <v>0.9958400845093881</v>
      </c>
      <c r="D791" s="147">
        <v>0.995836027303082</v>
      </c>
      <c r="E791" s="165">
        <f t="shared" si="41"/>
        <v>-4.057206306140593E-06</v>
      </c>
      <c r="F791" s="142"/>
      <c r="G791" s="31"/>
    </row>
    <row r="792" spans="1:7" ht="12.75" customHeight="1">
      <c r="A792" s="18">
        <v>21</v>
      </c>
      <c r="B792" s="206" t="s">
        <v>231</v>
      </c>
      <c r="C792" s="147">
        <v>0.9690755389086642</v>
      </c>
      <c r="D792" s="147">
        <v>0.9690499595992688</v>
      </c>
      <c r="E792" s="165">
        <f t="shared" si="41"/>
        <v>-2.5579309395395988E-05</v>
      </c>
      <c r="F792" s="142"/>
      <c r="G792" s="31"/>
    </row>
    <row r="793" spans="1:7" ht="12.75" customHeight="1">
      <c r="A793" s="18">
        <v>22</v>
      </c>
      <c r="B793" s="206" t="s">
        <v>232</v>
      </c>
      <c r="C793" s="147">
        <v>0.9916932278024632</v>
      </c>
      <c r="D793" s="147">
        <v>0.9916907196828945</v>
      </c>
      <c r="E793" s="165">
        <f t="shared" si="41"/>
        <v>-2.508119568700451E-06</v>
      </c>
      <c r="F793" s="142"/>
      <c r="G793" s="31"/>
    </row>
    <row r="794" spans="1:7" ht="12.75" customHeight="1">
      <c r="A794" s="18">
        <v>23</v>
      </c>
      <c r="B794" s="206" t="s">
        <v>233</v>
      </c>
      <c r="C794" s="147">
        <v>0.9776767466275175</v>
      </c>
      <c r="D794" s="147">
        <v>0.977678014781171</v>
      </c>
      <c r="E794" s="165">
        <f t="shared" si="41"/>
        <v>1.268153653533055E-06</v>
      </c>
      <c r="F794" s="142"/>
      <c r="G794" s="31"/>
    </row>
    <row r="795" spans="1:7" ht="12.75" customHeight="1">
      <c r="A795" s="18">
        <v>24</v>
      </c>
      <c r="B795" s="206" t="s">
        <v>234</v>
      </c>
      <c r="C795" s="147">
        <v>0.9911083635442014</v>
      </c>
      <c r="D795" s="147">
        <v>0.9911105830761591</v>
      </c>
      <c r="E795" s="165">
        <f t="shared" si="41"/>
        <v>2.2195319576701067E-06</v>
      </c>
      <c r="F795" s="142"/>
      <c r="G795" s="31"/>
    </row>
    <row r="796" spans="1:7" ht="12.75" customHeight="1">
      <c r="A796" s="18">
        <v>25</v>
      </c>
      <c r="B796" s="206" t="s">
        <v>235</v>
      </c>
      <c r="C796" s="147">
        <v>0.9942331080276341</v>
      </c>
      <c r="D796" s="147">
        <v>0.9942206270626243</v>
      </c>
      <c r="E796" s="165">
        <f t="shared" si="41"/>
        <v>-1.2480965009831202E-05</v>
      </c>
      <c r="F796" s="142"/>
      <c r="G796" s="31"/>
    </row>
    <row r="797" spans="1:7" ht="12.75" customHeight="1">
      <c r="A797" s="18">
        <v>26</v>
      </c>
      <c r="B797" s="206" t="s">
        <v>236</v>
      </c>
      <c r="C797" s="147">
        <v>0.9493808171367741</v>
      </c>
      <c r="D797" s="147">
        <v>0.9494178031377473</v>
      </c>
      <c r="E797" s="165">
        <f t="shared" si="41"/>
        <v>3.69860009731271E-05</v>
      </c>
      <c r="F797" s="142"/>
      <c r="G797" s="31"/>
    </row>
    <row r="798" spans="1:7" ht="12.75" customHeight="1">
      <c r="A798" s="18">
        <v>27</v>
      </c>
      <c r="B798" s="206" t="s">
        <v>237</v>
      </c>
      <c r="C798" s="147">
        <v>0.9967750925591095</v>
      </c>
      <c r="D798" s="147">
        <v>0.9967768649943399</v>
      </c>
      <c r="E798" s="165">
        <f t="shared" si="41"/>
        <v>1.7724352304737678E-06</v>
      </c>
      <c r="F798" s="142"/>
      <c r="G798" s="31"/>
    </row>
    <row r="799" spans="1:7" ht="12.75" customHeight="1">
      <c r="A799" s="18">
        <v>28</v>
      </c>
      <c r="B799" s="206" t="s">
        <v>238</v>
      </c>
      <c r="C799" s="147">
        <v>0.9614411767535684</v>
      </c>
      <c r="D799" s="147">
        <v>0.9614786816235301</v>
      </c>
      <c r="E799" s="165">
        <f t="shared" si="41"/>
        <v>3.750486996167979E-05</v>
      </c>
      <c r="F799" s="142"/>
      <c r="G799" s="31"/>
    </row>
    <row r="800" spans="1:7" ht="12.75" customHeight="1">
      <c r="A800" s="18">
        <v>29</v>
      </c>
      <c r="B800" s="206" t="s">
        <v>239</v>
      </c>
      <c r="C800" s="147">
        <v>0.9756470222462478</v>
      </c>
      <c r="D800" s="147">
        <v>0.975641449160739</v>
      </c>
      <c r="E800" s="165">
        <f t="shared" si="41"/>
        <v>-5.573085508747688E-06</v>
      </c>
      <c r="F800" s="142"/>
      <c r="G800" s="31"/>
    </row>
    <row r="801" spans="1:7" ht="12.75" customHeight="1">
      <c r="A801" s="18">
        <v>30</v>
      </c>
      <c r="B801" s="206" t="s">
        <v>240</v>
      </c>
      <c r="C801" s="147">
        <v>0.9908263300326317</v>
      </c>
      <c r="D801" s="147">
        <v>0.9908211462051647</v>
      </c>
      <c r="E801" s="165">
        <f t="shared" si="41"/>
        <v>-5.18382746694801E-06</v>
      </c>
      <c r="F801" s="142"/>
      <c r="G801" s="31" t="s">
        <v>12</v>
      </c>
    </row>
    <row r="802" spans="1:7" ht="12.75" customHeight="1">
      <c r="A802" s="18">
        <v>31</v>
      </c>
      <c r="B802" s="206" t="s">
        <v>241</v>
      </c>
      <c r="C802" s="147">
        <v>0.9916851842108156</v>
      </c>
      <c r="D802" s="147">
        <v>0.9916799990706741</v>
      </c>
      <c r="E802" s="165">
        <f t="shared" si="41"/>
        <v>-5.185140141583666E-06</v>
      </c>
      <c r="F802" s="142"/>
      <c r="G802" s="31" t="s">
        <v>12</v>
      </c>
    </row>
    <row r="803" spans="1:8" ht="12.75" customHeight="1">
      <c r="A803" s="18">
        <v>32</v>
      </c>
      <c r="B803" s="206" t="s">
        <v>242</v>
      </c>
      <c r="C803" s="147">
        <v>0.9875771334889207</v>
      </c>
      <c r="D803" s="147">
        <v>0.9875765925435332</v>
      </c>
      <c r="E803" s="165">
        <f t="shared" si="41"/>
        <v>-5.409453874838377E-07</v>
      </c>
      <c r="F803" s="142"/>
      <c r="G803" s="31"/>
      <c r="H803" s="10" t="s">
        <v>12</v>
      </c>
    </row>
    <row r="804" spans="1:7" ht="12.75" customHeight="1">
      <c r="A804" s="18">
        <v>33</v>
      </c>
      <c r="B804" s="206" t="s">
        <v>243</v>
      </c>
      <c r="C804" s="147">
        <v>0.9476538934969913</v>
      </c>
      <c r="D804" s="147">
        <v>0.9477021683055864</v>
      </c>
      <c r="E804" s="165">
        <f t="shared" si="41"/>
        <v>4.82748085951501E-05</v>
      </c>
      <c r="F804" s="142"/>
      <c r="G804" s="31"/>
    </row>
    <row r="805" spans="1:7" ht="12.75" customHeight="1">
      <c r="A805" s="18">
        <v>34</v>
      </c>
      <c r="B805" s="206" t="s">
        <v>244</v>
      </c>
      <c r="C805" s="147">
        <v>1.0128771567726467</v>
      </c>
      <c r="D805" s="147">
        <v>1.012859441691694</v>
      </c>
      <c r="E805" s="165">
        <f t="shared" si="41"/>
        <v>-1.771508095260721E-05</v>
      </c>
      <c r="F805" s="142"/>
      <c r="G805" s="31"/>
    </row>
    <row r="806" spans="1:7" ht="12.75" customHeight="1">
      <c r="A806" s="18">
        <v>35</v>
      </c>
      <c r="B806" s="206" t="s">
        <v>245</v>
      </c>
      <c r="C806" s="147">
        <v>0.9933170587272251</v>
      </c>
      <c r="D806" s="147">
        <v>0.9933149325173503</v>
      </c>
      <c r="E806" s="165">
        <f t="shared" si="41"/>
        <v>-2.12620987483092E-06</v>
      </c>
      <c r="F806" s="142"/>
      <c r="G806" s="31"/>
    </row>
    <row r="807" spans="1:7" ht="12.75" customHeight="1">
      <c r="A807" s="34"/>
      <c r="B807" s="1" t="s">
        <v>27</v>
      </c>
      <c r="C807" s="146">
        <v>0.990243497251884</v>
      </c>
      <c r="D807" s="146">
        <v>0.9902421748252278</v>
      </c>
      <c r="E807" s="164">
        <v>0</v>
      </c>
      <c r="F807" s="42"/>
      <c r="G807" s="31"/>
    </row>
    <row r="808" spans="1:7" ht="14.25" customHeight="1">
      <c r="A808" s="72"/>
      <c r="B808" s="73"/>
      <c r="C808" s="74"/>
      <c r="D808" s="74"/>
      <c r="E808" s="75"/>
      <c r="F808" s="76"/>
      <c r="G808" s="77" t="s">
        <v>12</v>
      </c>
    </row>
    <row r="809" spans="1:8" ht="14.25">
      <c r="A809" s="47" t="s">
        <v>186</v>
      </c>
      <c r="B809" s="48"/>
      <c r="C809" s="48"/>
      <c r="D809" s="48"/>
      <c r="E809" s="48"/>
      <c r="F809" s="48"/>
      <c r="G809" s="48"/>
      <c r="H809" s="48"/>
    </row>
    <row r="810" spans="2:8" ht="11.25" customHeight="1">
      <c r="B810" s="48"/>
      <c r="C810" s="48"/>
      <c r="D810" s="48"/>
      <c r="E810" s="48"/>
      <c r="F810" s="48"/>
      <c r="G810" s="48"/>
      <c r="H810" s="48"/>
    </row>
    <row r="811" spans="2:8" ht="14.25" customHeight="1">
      <c r="B811" s="48"/>
      <c r="C811" s="48"/>
      <c r="D811" s="48"/>
      <c r="F811" s="59" t="s">
        <v>64</v>
      </c>
      <c r="G811" s="48"/>
      <c r="H811" s="48"/>
    </row>
    <row r="812" spans="1:6" ht="59.25" customHeight="1">
      <c r="A812" s="88" t="s">
        <v>30</v>
      </c>
      <c r="B812" s="88" t="s">
        <v>31</v>
      </c>
      <c r="C812" s="127" t="s">
        <v>187</v>
      </c>
      <c r="D812" s="127" t="s">
        <v>65</v>
      </c>
      <c r="E812" s="127" t="s">
        <v>66</v>
      </c>
      <c r="F812" s="88" t="s">
        <v>67</v>
      </c>
    </row>
    <row r="813" spans="1:6" ht="15" customHeight="1">
      <c r="A813" s="49">
        <v>1</v>
      </c>
      <c r="B813" s="49">
        <v>2</v>
      </c>
      <c r="C813" s="50">
        <v>3</v>
      </c>
      <c r="D813" s="50">
        <v>4</v>
      </c>
      <c r="E813" s="50">
        <v>5</v>
      </c>
      <c r="F813" s="49">
        <v>6</v>
      </c>
    </row>
    <row r="814" spans="1:7" ht="12.75" customHeight="1">
      <c r="A814" s="18">
        <v>1</v>
      </c>
      <c r="B814" s="206" t="s">
        <v>211</v>
      </c>
      <c r="C814" s="224">
        <v>99478516</v>
      </c>
      <c r="D814" s="160">
        <v>11821.708999999999</v>
      </c>
      <c r="E814" s="144">
        <v>11821.708999999999</v>
      </c>
      <c r="F814" s="147">
        <f aca="true" t="shared" si="42" ref="F814:F849">E814/D814</f>
        <v>1</v>
      </c>
      <c r="G814" s="31"/>
    </row>
    <row r="815" spans="1:7" ht="12.75" customHeight="1">
      <c r="A815" s="18">
        <v>2</v>
      </c>
      <c r="B815" s="206" t="s">
        <v>212</v>
      </c>
      <c r="C815" s="224">
        <v>28910369.9</v>
      </c>
      <c r="D815" s="160">
        <v>3500.2184845</v>
      </c>
      <c r="E815" s="144">
        <v>3500.2184845</v>
      </c>
      <c r="F815" s="147">
        <f t="shared" si="42"/>
        <v>1</v>
      </c>
      <c r="G815" s="31"/>
    </row>
    <row r="816" spans="1:7" ht="12.75" customHeight="1">
      <c r="A816" s="18">
        <v>3</v>
      </c>
      <c r="B816" s="206" t="s">
        <v>213</v>
      </c>
      <c r="C816" s="224">
        <v>55714167.39</v>
      </c>
      <c r="D816" s="160">
        <v>6705.54975</v>
      </c>
      <c r="E816" s="144">
        <v>6705.54975</v>
      </c>
      <c r="F816" s="147">
        <f t="shared" si="42"/>
        <v>1</v>
      </c>
      <c r="G816" s="31"/>
    </row>
    <row r="817" spans="1:7" ht="12.75" customHeight="1">
      <c r="A817" s="18">
        <v>4</v>
      </c>
      <c r="B817" s="206" t="s">
        <v>214</v>
      </c>
      <c r="C817" s="224">
        <v>89178100.12</v>
      </c>
      <c r="D817" s="160">
        <v>10651.8013785</v>
      </c>
      <c r="E817" s="144">
        <v>10651.8013785</v>
      </c>
      <c r="F817" s="147">
        <f t="shared" si="42"/>
        <v>1</v>
      </c>
      <c r="G817" s="31"/>
    </row>
    <row r="818" spans="1:7" ht="12.75" customHeight="1">
      <c r="A818" s="18">
        <v>5</v>
      </c>
      <c r="B818" s="206" t="s">
        <v>215</v>
      </c>
      <c r="C818" s="224">
        <v>69309143</v>
      </c>
      <c r="D818" s="160">
        <v>8205.9055</v>
      </c>
      <c r="E818" s="144">
        <v>8205.9055</v>
      </c>
      <c r="F818" s="147">
        <f t="shared" si="42"/>
        <v>1</v>
      </c>
      <c r="G818" s="31"/>
    </row>
    <row r="819" spans="1:7" ht="12.75" customHeight="1">
      <c r="A819" s="18">
        <v>6</v>
      </c>
      <c r="B819" s="206" t="s">
        <v>216</v>
      </c>
      <c r="C819" s="224">
        <v>24017921.5</v>
      </c>
      <c r="D819" s="160">
        <v>2889.4344</v>
      </c>
      <c r="E819" s="144">
        <v>2889.4344</v>
      </c>
      <c r="F819" s="147">
        <f t="shared" si="42"/>
        <v>1</v>
      </c>
      <c r="G819" s="31"/>
    </row>
    <row r="820" spans="1:7" ht="12.75" customHeight="1">
      <c r="A820" s="18">
        <v>7</v>
      </c>
      <c r="B820" s="206" t="s">
        <v>217</v>
      </c>
      <c r="C820" s="224">
        <v>56725390.239999995</v>
      </c>
      <c r="D820" s="160">
        <v>6782.181564</v>
      </c>
      <c r="E820" s="144">
        <v>6782.181564</v>
      </c>
      <c r="F820" s="147">
        <f t="shared" si="42"/>
        <v>1</v>
      </c>
      <c r="G820" s="31"/>
    </row>
    <row r="821" spans="1:7" ht="12.75" customHeight="1">
      <c r="A821" s="18">
        <v>8</v>
      </c>
      <c r="B821" s="206" t="s">
        <v>218</v>
      </c>
      <c r="C821" s="224">
        <v>34154091.37</v>
      </c>
      <c r="D821" s="160">
        <v>4099.870051</v>
      </c>
      <c r="E821" s="144">
        <v>4099.870051</v>
      </c>
      <c r="F821" s="147">
        <f t="shared" si="42"/>
        <v>1</v>
      </c>
      <c r="G821" s="31"/>
    </row>
    <row r="822" spans="1:7" ht="12.75" customHeight="1">
      <c r="A822" s="18">
        <v>9</v>
      </c>
      <c r="B822" s="206" t="s">
        <v>219</v>
      </c>
      <c r="C822" s="224">
        <v>49662440.04</v>
      </c>
      <c r="D822" s="160">
        <v>5867.745804</v>
      </c>
      <c r="E822" s="144">
        <v>5867.745804</v>
      </c>
      <c r="F822" s="147">
        <f t="shared" si="42"/>
        <v>1</v>
      </c>
      <c r="G822" s="31"/>
    </row>
    <row r="823" spans="1:7" ht="12.75" customHeight="1">
      <c r="A823" s="18">
        <v>10</v>
      </c>
      <c r="B823" s="206" t="s">
        <v>220</v>
      </c>
      <c r="C823" s="224">
        <v>19429082.85</v>
      </c>
      <c r="D823" s="160">
        <v>2293.4695275</v>
      </c>
      <c r="E823" s="144">
        <v>2293.4695275</v>
      </c>
      <c r="F823" s="147">
        <f t="shared" si="42"/>
        <v>1</v>
      </c>
      <c r="G823" s="31"/>
    </row>
    <row r="824" spans="1:7" ht="12.75" customHeight="1">
      <c r="A824" s="18">
        <v>11</v>
      </c>
      <c r="B824" s="206" t="s">
        <v>221</v>
      </c>
      <c r="C824" s="224">
        <v>25649686.18</v>
      </c>
      <c r="D824" s="160">
        <v>3059.8340245</v>
      </c>
      <c r="E824" s="144">
        <v>3059.8340245</v>
      </c>
      <c r="F824" s="147">
        <f t="shared" si="42"/>
        <v>1</v>
      </c>
      <c r="G824" s="31"/>
    </row>
    <row r="825" spans="1:7" ht="12.75" customHeight="1">
      <c r="A825" s="18">
        <v>12</v>
      </c>
      <c r="B825" s="206" t="s">
        <v>222</v>
      </c>
      <c r="C825" s="224">
        <v>24567938.86</v>
      </c>
      <c r="D825" s="160">
        <v>2892.274136</v>
      </c>
      <c r="E825" s="144">
        <v>2892.274136</v>
      </c>
      <c r="F825" s="147">
        <f t="shared" si="42"/>
        <v>1</v>
      </c>
      <c r="G825" s="31"/>
    </row>
    <row r="826" spans="1:7" ht="12.75" customHeight="1">
      <c r="A826" s="18">
        <v>13</v>
      </c>
      <c r="B826" s="206" t="s">
        <v>223</v>
      </c>
      <c r="C826" s="224">
        <v>85768772.43</v>
      </c>
      <c r="D826" s="160">
        <v>10167.496798</v>
      </c>
      <c r="E826" s="144">
        <v>10167.496798</v>
      </c>
      <c r="F826" s="147">
        <f t="shared" si="42"/>
        <v>1</v>
      </c>
      <c r="G826" s="31"/>
    </row>
    <row r="827" spans="1:7" ht="12.75" customHeight="1">
      <c r="A827" s="18">
        <v>14</v>
      </c>
      <c r="B827" s="206" t="s">
        <v>224</v>
      </c>
      <c r="C827" s="224">
        <v>47185568.05</v>
      </c>
      <c r="D827" s="160">
        <v>5577.00364</v>
      </c>
      <c r="E827" s="144">
        <v>5577.00364</v>
      </c>
      <c r="F827" s="147">
        <f t="shared" si="42"/>
        <v>1</v>
      </c>
      <c r="G827" s="31"/>
    </row>
    <row r="828" spans="1:7" ht="12.75" customHeight="1">
      <c r="A828" s="18">
        <v>15</v>
      </c>
      <c r="B828" s="206" t="s">
        <v>225</v>
      </c>
      <c r="C828" s="224">
        <v>77888245.2</v>
      </c>
      <c r="D828" s="160">
        <v>9353.892230000001</v>
      </c>
      <c r="E828" s="144">
        <v>9353.892230000001</v>
      </c>
      <c r="F828" s="147">
        <f t="shared" si="42"/>
        <v>1</v>
      </c>
      <c r="G828" s="31"/>
    </row>
    <row r="829" spans="1:7" ht="12.75" customHeight="1">
      <c r="A829" s="18">
        <v>16</v>
      </c>
      <c r="B829" s="206" t="s">
        <v>226</v>
      </c>
      <c r="C829" s="224">
        <v>57743907.620000005</v>
      </c>
      <c r="D829" s="160">
        <v>6863.551859</v>
      </c>
      <c r="E829" s="144">
        <v>6863.551859</v>
      </c>
      <c r="F829" s="147">
        <f t="shared" si="42"/>
        <v>1</v>
      </c>
      <c r="G829" s="31"/>
    </row>
    <row r="830" spans="1:7" ht="12.75" customHeight="1">
      <c r="A830" s="18">
        <v>17</v>
      </c>
      <c r="B830" s="206" t="s">
        <v>227</v>
      </c>
      <c r="C830" s="224">
        <v>118228404.21000001</v>
      </c>
      <c r="D830" s="160">
        <v>14792.281909999998</v>
      </c>
      <c r="E830" s="144">
        <v>14792.281909999998</v>
      </c>
      <c r="F830" s="147">
        <f t="shared" si="42"/>
        <v>1</v>
      </c>
      <c r="G830" s="31"/>
    </row>
    <row r="831" spans="1:7" ht="12.75" customHeight="1">
      <c r="A831" s="18">
        <v>18</v>
      </c>
      <c r="B831" s="206" t="s">
        <v>228</v>
      </c>
      <c r="C831" s="224">
        <v>71033399.6</v>
      </c>
      <c r="D831" s="160">
        <v>8628.28291</v>
      </c>
      <c r="E831" s="144">
        <v>8628.28291</v>
      </c>
      <c r="F831" s="147">
        <f t="shared" si="42"/>
        <v>1</v>
      </c>
      <c r="G831" s="31"/>
    </row>
    <row r="832" spans="1:7" ht="12.75" customHeight="1">
      <c r="A832" s="18">
        <v>19</v>
      </c>
      <c r="B832" s="206" t="s">
        <v>229</v>
      </c>
      <c r="C832" s="224">
        <v>74600242.85</v>
      </c>
      <c r="D832" s="160">
        <v>8781.202444</v>
      </c>
      <c r="E832" s="144">
        <v>8781.202444</v>
      </c>
      <c r="F832" s="147">
        <f t="shared" si="42"/>
        <v>1</v>
      </c>
      <c r="G832" s="31"/>
    </row>
    <row r="833" spans="1:7" ht="12.75" customHeight="1">
      <c r="A833" s="18">
        <v>20</v>
      </c>
      <c r="B833" s="206" t="s">
        <v>230</v>
      </c>
      <c r="C833" s="224">
        <v>34975235.7</v>
      </c>
      <c r="D833" s="160">
        <v>4055.1288400000003</v>
      </c>
      <c r="E833" s="144">
        <v>4055.1288400000003</v>
      </c>
      <c r="F833" s="147">
        <f t="shared" si="42"/>
        <v>1</v>
      </c>
      <c r="G833" s="31"/>
    </row>
    <row r="834" spans="1:7" ht="12.75" customHeight="1">
      <c r="A834" s="18">
        <v>21</v>
      </c>
      <c r="B834" s="206" t="s">
        <v>231</v>
      </c>
      <c r="C834" s="224">
        <v>132272001.28</v>
      </c>
      <c r="D834" s="160">
        <v>15550.328392</v>
      </c>
      <c r="E834" s="144">
        <v>15550.328392</v>
      </c>
      <c r="F834" s="147">
        <f t="shared" si="42"/>
        <v>1</v>
      </c>
      <c r="G834" s="31"/>
    </row>
    <row r="835" spans="1:7" ht="12.75" customHeight="1">
      <c r="A835" s="18">
        <v>22</v>
      </c>
      <c r="B835" s="206" t="s">
        <v>232</v>
      </c>
      <c r="C835" s="224">
        <v>36928821.94</v>
      </c>
      <c r="D835" s="160">
        <v>4404.9122019999995</v>
      </c>
      <c r="E835" s="144">
        <v>4404.9122019999995</v>
      </c>
      <c r="F835" s="147">
        <f t="shared" si="42"/>
        <v>1</v>
      </c>
      <c r="G835" s="31"/>
    </row>
    <row r="836" spans="1:7" ht="12.75" customHeight="1">
      <c r="A836" s="18">
        <v>23</v>
      </c>
      <c r="B836" s="206" t="s">
        <v>233</v>
      </c>
      <c r="C836" s="224">
        <v>49084430.66</v>
      </c>
      <c r="D836" s="160">
        <v>5783.368385</v>
      </c>
      <c r="E836" s="144">
        <v>5783.368385</v>
      </c>
      <c r="F836" s="147">
        <f t="shared" si="42"/>
        <v>1</v>
      </c>
      <c r="G836" s="31"/>
    </row>
    <row r="837" spans="1:7" ht="12.75" customHeight="1">
      <c r="A837" s="18">
        <v>24</v>
      </c>
      <c r="B837" s="206" t="s">
        <v>234</v>
      </c>
      <c r="C837" s="224">
        <v>158935086.14</v>
      </c>
      <c r="D837" s="160">
        <v>19125.610961</v>
      </c>
      <c r="E837" s="144">
        <v>19125.610961</v>
      </c>
      <c r="F837" s="147">
        <f t="shared" si="42"/>
        <v>1</v>
      </c>
      <c r="G837" s="31"/>
    </row>
    <row r="838" spans="1:7" ht="12.75" customHeight="1">
      <c r="A838" s="18">
        <v>25</v>
      </c>
      <c r="B838" s="206" t="s">
        <v>235</v>
      </c>
      <c r="C838" s="224">
        <v>39032225.620000005</v>
      </c>
      <c r="D838" s="160">
        <v>4633.017911999999</v>
      </c>
      <c r="E838" s="144">
        <v>4633.017911999999</v>
      </c>
      <c r="F838" s="147">
        <f t="shared" si="42"/>
        <v>1</v>
      </c>
      <c r="G838" s="31"/>
    </row>
    <row r="839" spans="1:7" ht="12.75" customHeight="1">
      <c r="A839" s="18">
        <v>26</v>
      </c>
      <c r="B839" s="206" t="s">
        <v>236</v>
      </c>
      <c r="C839" s="224">
        <v>31007081.29</v>
      </c>
      <c r="D839" s="160">
        <v>3736.314029</v>
      </c>
      <c r="E839" s="144">
        <v>3736.314029</v>
      </c>
      <c r="F839" s="147">
        <f t="shared" si="42"/>
        <v>1</v>
      </c>
      <c r="G839" s="31"/>
    </row>
    <row r="840" spans="1:7" ht="12.75" customHeight="1">
      <c r="A840" s="18">
        <v>27</v>
      </c>
      <c r="B840" s="206" t="s">
        <v>237</v>
      </c>
      <c r="C840" s="224">
        <v>60854917.94</v>
      </c>
      <c r="D840" s="160">
        <v>7293.1206170000005</v>
      </c>
      <c r="E840" s="144">
        <v>7293.1206170000005</v>
      </c>
      <c r="F840" s="147">
        <f t="shared" si="42"/>
        <v>1</v>
      </c>
      <c r="G840" s="31"/>
    </row>
    <row r="841" spans="1:7" ht="12.75" customHeight="1">
      <c r="A841" s="18">
        <v>28</v>
      </c>
      <c r="B841" s="206" t="s">
        <v>238</v>
      </c>
      <c r="C841" s="224">
        <v>59488153.16</v>
      </c>
      <c r="D841" s="160">
        <v>7104.892716</v>
      </c>
      <c r="E841" s="144">
        <v>7104.892716</v>
      </c>
      <c r="F841" s="147">
        <f t="shared" si="42"/>
        <v>1</v>
      </c>
      <c r="G841" s="31"/>
    </row>
    <row r="842" spans="1:7" ht="12.75" customHeight="1">
      <c r="A842" s="18">
        <v>29</v>
      </c>
      <c r="B842" s="206" t="s">
        <v>239</v>
      </c>
      <c r="C842" s="224">
        <v>15392675.280000001</v>
      </c>
      <c r="D842" s="160">
        <v>1873.42668</v>
      </c>
      <c r="E842" s="144">
        <v>1873.42668</v>
      </c>
      <c r="F842" s="147">
        <f t="shared" si="42"/>
        <v>1</v>
      </c>
      <c r="G842" s="31"/>
    </row>
    <row r="843" spans="1:8" ht="12.75" customHeight="1">
      <c r="A843" s="18">
        <v>30</v>
      </c>
      <c r="B843" s="206" t="s">
        <v>240</v>
      </c>
      <c r="C843" s="224">
        <v>99720440.61</v>
      </c>
      <c r="D843" s="160">
        <v>11799.8840305</v>
      </c>
      <c r="E843" s="144">
        <v>11799.8840305</v>
      </c>
      <c r="F843" s="147">
        <f t="shared" si="42"/>
        <v>1</v>
      </c>
      <c r="G843" s="31"/>
      <c r="H843" s="10" t="s">
        <v>12</v>
      </c>
    </row>
    <row r="844" spans="1:7" ht="12.75" customHeight="1">
      <c r="A844" s="18">
        <v>31</v>
      </c>
      <c r="B844" s="206" t="s">
        <v>241</v>
      </c>
      <c r="C844" s="224">
        <v>91620710.84</v>
      </c>
      <c r="D844" s="160">
        <v>10980.621234</v>
      </c>
      <c r="E844" s="144">
        <v>10980.621234</v>
      </c>
      <c r="F844" s="147">
        <f t="shared" si="42"/>
        <v>1</v>
      </c>
      <c r="G844" s="31"/>
    </row>
    <row r="845" spans="1:8" ht="12.75" customHeight="1">
      <c r="A845" s="18">
        <v>32</v>
      </c>
      <c r="B845" s="206" t="s">
        <v>242</v>
      </c>
      <c r="C845" s="224">
        <v>49613586.870000005</v>
      </c>
      <c r="D845" s="160">
        <v>5859.541730999999</v>
      </c>
      <c r="E845" s="144">
        <v>5859.541730999999</v>
      </c>
      <c r="F845" s="147">
        <f t="shared" si="42"/>
        <v>1</v>
      </c>
      <c r="G845" s="31" t="s">
        <v>12</v>
      </c>
      <c r="H845" s="10" t="s">
        <v>12</v>
      </c>
    </row>
    <row r="846" spans="1:7" ht="12.75" customHeight="1">
      <c r="A846" s="18">
        <v>33</v>
      </c>
      <c r="B846" s="206" t="s">
        <v>243</v>
      </c>
      <c r="C846" s="224">
        <v>19580883.91</v>
      </c>
      <c r="D846" s="160">
        <v>2413.091091</v>
      </c>
      <c r="E846" s="144">
        <v>2413.091091</v>
      </c>
      <c r="F846" s="147">
        <f t="shared" si="42"/>
        <v>1</v>
      </c>
      <c r="G846" s="31"/>
    </row>
    <row r="847" spans="1:7" ht="12.75" customHeight="1">
      <c r="A847" s="18">
        <v>34</v>
      </c>
      <c r="B847" s="206" t="s">
        <v>244</v>
      </c>
      <c r="C847" s="224">
        <v>25256795.72</v>
      </c>
      <c r="D847" s="160">
        <v>3039.280522</v>
      </c>
      <c r="E847" s="144">
        <v>3039.280522</v>
      </c>
      <c r="F847" s="147">
        <f t="shared" si="42"/>
        <v>1</v>
      </c>
      <c r="G847" s="31"/>
    </row>
    <row r="848" spans="1:7" ht="12.75" customHeight="1">
      <c r="A848" s="18">
        <v>35</v>
      </c>
      <c r="B848" s="206" t="s">
        <v>245</v>
      </c>
      <c r="C848" s="224">
        <v>57055214.96</v>
      </c>
      <c r="D848" s="161">
        <v>6774.0980225</v>
      </c>
      <c r="E848" s="144">
        <v>6774.0980225</v>
      </c>
      <c r="F848" s="147">
        <f t="shared" si="42"/>
        <v>1</v>
      </c>
      <c r="G848" s="31"/>
    </row>
    <row r="849" spans="1:7" ht="12.75" customHeight="1">
      <c r="A849" s="34"/>
      <c r="B849" s="1" t="s">
        <v>27</v>
      </c>
      <c r="C849" s="221">
        <v>2070063649.33</v>
      </c>
      <c r="D849" s="162">
        <v>247360.34277599998</v>
      </c>
      <c r="E849" s="145">
        <v>247360.34277599998</v>
      </c>
      <c r="F849" s="146">
        <f t="shared" si="42"/>
        <v>1</v>
      </c>
      <c r="G849" s="31"/>
    </row>
    <row r="850" spans="1:7" ht="6.75" customHeight="1">
      <c r="A850" s="97"/>
      <c r="B850" s="73"/>
      <c r="C850" s="74"/>
      <c r="D850" s="74"/>
      <c r="E850" s="75"/>
      <c r="F850" s="76"/>
      <c r="G850" s="77"/>
    </row>
    <row r="851" spans="1:8" ht="14.25">
      <c r="A851" s="47" t="s">
        <v>188</v>
      </c>
      <c r="B851" s="48"/>
      <c r="C851" s="48"/>
      <c r="D851" s="48"/>
      <c r="E851" s="48"/>
      <c r="F851" s="48"/>
      <c r="G851" s="48"/>
      <c r="H851" s="48"/>
    </row>
    <row r="852" spans="2:8" ht="11.25" customHeight="1">
      <c r="B852" s="48"/>
      <c r="C852" s="48"/>
      <c r="D852" s="48"/>
      <c r="E852" s="48"/>
      <c r="F852" s="48"/>
      <c r="G852" s="48"/>
      <c r="H852" s="48"/>
    </row>
    <row r="853" spans="2:8" ht="14.25" customHeight="1">
      <c r="B853" s="48"/>
      <c r="C853" s="48"/>
      <c r="D853" s="48"/>
      <c r="F853" s="59" t="s">
        <v>122</v>
      </c>
      <c r="G853" s="48"/>
      <c r="H853" s="48"/>
    </row>
    <row r="854" spans="1:6" ht="57.75" customHeight="1">
      <c r="A854" s="88" t="s">
        <v>30</v>
      </c>
      <c r="B854" s="88" t="s">
        <v>31</v>
      </c>
      <c r="C854" s="127" t="s">
        <v>187</v>
      </c>
      <c r="D854" s="127" t="s">
        <v>68</v>
      </c>
      <c r="E854" s="127" t="s">
        <v>69</v>
      </c>
      <c r="F854" s="88" t="s">
        <v>67</v>
      </c>
    </row>
    <row r="855" spans="1:6" ht="15" customHeight="1">
      <c r="A855" s="49">
        <v>1</v>
      </c>
      <c r="B855" s="49">
        <v>2</v>
      </c>
      <c r="C855" s="50">
        <v>3</v>
      </c>
      <c r="D855" s="50">
        <v>4</v>
      </c>
      <c r="E855" s="50">
        <v>5</v>
      </c>
      <c r="F855" s="49">
        <v>6</v>
      </c>
    </row>
    <row r="856" spans="1:7" ht="12.75" customHeight="1">
      <c r="A856" s="18">
        <v>1</v>
      </c>
      <c r="B856" s="206" t="s">
        <v>211</v>
      </c>
      <c r="C856" s="224">
        <v>99478516</v>
      </c>
      <c r="D856" s="157">
        <v>4876.7442448</v>
      </c>
      <c r="E856" s="157">
        <v>4876.7442448</v>
      </c>
      <c r="F856" s="163">
        <f aca="true" t="shared" si="43" ref="F856:F891">E856/D856</f>
        <v>1</v>
      </c>
      <c r="G856" s="31"/>
    </row>
    <row r="857" spans="1:7" ht="12.75" customHeight="1">
      <c r="A857" s="18">
        <v>2</v>
      </c>
      <c r="B857" s="206" t="s">
        <v>212</v>
      </c>
      <c r="C857" s="224">
        <v>28910369.9</v>
      </c>
      <c r="D857" s="157">
        <v>1443.762689615</v>
      </c>
      <c r="E857" s="157">
        <v>1443.762689615</v>
      </c>
      <c r="F857" s="163">
        <f t="shared" si="43"/>
        <v>1</v>
      </c>
      <c r="G857" s="31"/>
    </row>
    <row r="858" spans="1:7" ht="12.75" customHeight="1">
      <c r="A858" s="18">
        <v>3</v>
      </c>
      <c r="B858" s="206" t="s">
        <v>213</v>
      </c>
      <c r="C858" s="224">
        <v>55714167.39</v>
      </c>
      <c r="D858" s="157">
        <v>2765.989647717</v>
      </c>
      <c r="E858" s="157">
        <v>2765.989647717</v>
      </c>
      <c r="F858" s="163">
        <f t="shared" si="43"/>
        <v>1</v>
      </c>
      <c r="G858" s="31"/>
    </row>
    <row r="859" spans="1:7" ht="12.75" customHeight="1">
      <c r="A859" s="18">
        <v>4</v>
      </c>
      <c r="B859" s="206" t="s">
        <v>214</v>
      </c>
      <c r="C859" s="224">
        <v>89178100.12</v>
      </c>
      <c r="D859" s="157">
        <v>4393.991995221</v>
      </c>
      <c r="E859" s="157">
        <v>4393.991995221</v>
      </c>
      <c r="F859" s="163">
        <f t="shared" si="43"/>
        <v>1</v>
      </c>
      <c r="G859" s="31"/>
    </row>
    <row r="860" spans="1:7" ht="12.75" customHeight="1">
      <c r="A860" s="18">
        <v>5</v>
      </c>
      <c r="B860" s="206" t="s">
        <v>215</v>
      </c>
      <c r="C860" s="224">
        <v>69309143</v>
      </c>
      <c r="D860" s="157">
        <v>3385.2139979</v>
      </c>
      <c r="E860" s="157">
        <v>3385.2139979</v>
      </c>
      <c r="F860" s="163">
        <f t="shared" si="43"/>
        <v>1</v>
      </c>
      <c r="G860" s="31"/>
    </row>
    <row r="861" spans="1:7" ht="12.75" customHeight="1">
      <c r="A861" s="18">
        <v>6</v>
      </c>
      <c r="B861" s="206" t="s">
        <v>216</v>
      </c>
      <c r="C861" s="224">
        <v>24017921.5</v>
      </c>
      <c r="D861" s="157">
        <v>1191.87348045</v>
      </c>
      <c r="E861" s="157">
        <v>1191.87348045</v>
      </c>
      <c r="F861" s="163">
        <f t="shared" si="43"/>
        <v>1</v>
      </c>
      <c r="G861" s="31"/>
    </row>
    <row r="862" spans="1:8" ht="12.75" customHeight="1">
      <c r="A862" s="18">
        <v>7</v>
      </c>
      <c r="B862" s="206" t="s">
        <v>217</v>
      </c>
      <c r="C862" s="224">
        <v>56725390.239999995</v>
      </c>
      <c r="D862" s="157">
        <v>2797.712058312</v>
      </c>
      <c r="E862" s="157">
        <v>2797.712058312</v>
      </c>
      <c r="F862" s="163">
        <f t="shared" si="43"/>
        <v>1</v>
      </c>
      <c r="G862" s="31"/>
      <c r="H862" s="10" t="s">
        <v>12</v>
      </c>
    </row>
    <row r="863" spans="1:7" ht="12.75" customHeight="1">
      <c r="A863" s="18">
        <v>8</v>
      </c>
      <c r="B863" s="206" t="s">
        <v>218</v>
      </c>
      <c r="C863" s="224">
        <v>34154091.37</v>
      </c>
      <c r="D863" s="157">
        <v>1691.192948321</v>
      </c>
      <c r="E863" s="157">
        <v>1691.192948321</v>
      </c>
      <c r="F863" s="163">
        <f t="shared" si="43"/>
        <v>1</v>
      </c>
      <c r="G863" s="31"/>
    </row>
    <row r="864" spans="1:7" ht="12.75" customHeight="1">
      <c r="A864" s="18">
        <v>9</v>
      </c>
      <c r="B864" s="206" t="s">
        <v>219</v>
      </c>
      <c r="C864" s="224">
        <v>49662440.04</v>
      </c>
      <c r="D864" s="157">
        <v>2420.674511652</v>
      </c>
      <c r="E864" s="157">
        <v>2420.674511652</v>
      </c>
      <c r="F864" s="163">
        <f t="shared" si="43"/>
        <v>1</v>
      </c>
      <c r="G864" s="31"/>
    </row>
    <row r="865" spans="1:7" ht="12.75" customHeight="1">
      <c r="A865" s="18">
        <v>10</v>
      </c>
      <c r="B865" s="206" t="s">
        <v>220</v>
      </c>
      <c r="C865" s="224">
        <v>19429082.85</v>
      </c>
      <c r="D865" s="157">
        <v>946.1512311299999</v>
      </c>
      <c r="E865" s="157">
        <v>946.1512311299999</v>
      </c>
      <c r="F865" s="163">
        <f t="shared" si="43"/>
        <v>1</v>
      </c>
      <c r="G865" s="31"/>
    </row>
    <row r="866" spans="1:7" ht="12.75" customHeight="1">
      <c r="A866" s="18">
        <v>11</v>
      </c>
      <c r="B866" s="206" t="s">
        <v>221</v>
      </c>
      <c r="C866" s="224">
        <v>25649686.18</v>
      </c>
      <c r="D866" s="157">
        <v>1262.2268558990002</v>
      </c>
      <c r="E866" s="157">
        <v>1262.2268558990002</v>
      </c>
      <c r="F866" s="163">
        <f t="shared" si="43"/>
        <v>1</v>
      </c>
      <c r="G866" s="31"/>
    </row>
    <row r="867" spans="1:7" ht="12.75" customHeight="1">
      <c r="A867" s="18">
        <v>12</v>
      </c>
      <c r="B867" s="206" t="s">
        <v>222</v>
      </c>
      <c r="C867" s="224">
        <v>24567938.86</v>
      </c>
      <c r="D867" s="157">
        <v>1193.202777418</v>
      </c>
      <c r="E867" s="157">
        <v>1193.202777418</v>
      </c>
      <c r="F867" s="163">
        <f t="shared" si="43"/>
        <v>1</v>
      </c>
      <c r="G867" s="31"/>
    </row>
    <row r="868" spans="1:7" ht="12.75" customHeight="1">
      <c r="A868" s="18">
        <v>13</v>
      </c>
      <c r="B868" s="206" t="s">
        <v>223</v>
      </c>
      <c r="C868" s="224">
        <v>85768772.43</v>
      </c>
      <c r="D868" s="157">
        <v>4194.404318909</v>
      </c>
      <c r="E868" s="157">
        <v>4194.404318909</v>
      </c>
      <c r="F868" s="163">
        <f t="shared" si="43"/>
        <v>1</v>
      </c>
      <c r="G868" s="31"/>
    </row>
    <row r="869" spans="1:7" ht="12.75" customHeight="1">
      <c r="A869" s="18">
        <v>14</v>
      </c>
      <c r="B869" s="206" t="s">
        <v>224</v>
      </c>
      <c r="C869" s="224">
        <v>47185568.05</v>
      </c>
      <c r="D869" s="157">
        <v>2300.727162815</v>
      </c>
      <c r="E869" s="157">
        <v>2300.727162815</v>
      </c>
      <c r="F869" s="163">
        <f t="shared" si="43"/>
        <v>1</v>
      </c>
      <c r="G869" s="31"/>
    </row>
    <row r="870" spans="1:7" ht="12.75" customHeight="1">
      <c r="A870" s="18">
        <v>15</v>
      </c>
      <c r="B870" s="206" t="s">
        <v>225</v>
      </c>
      <c r="C870" s="224">
        <v>77888245.2</v>
      </c>
      <c r="D870" s="157">
        <v>3858.46228786</v>
      </c>
      <c r="E870" s="157">
        <v>3858.46228786</v>
      </c>
      <c r="F870" s="163">
        <f t="shared" si="43"/>
        <v>1</v>
      </c>
      <c r="G870" s="31"/>
    </row>
    <row r="871" spans="1:7" ht="12.75" customHeight="1">
      <c r="A871" s="18">
        <v>16</v>
      </c>
      <c r="B871" s="206" t="s">
        <v>226</v>
      </c>
      <c r="C871" s="224">
        <v>57743907.620000005</v>
      </c>
      <c r="D871" s="157">
        <v>2831.379434476</v>
      </c>
      <c r="E871" s="157">
        <v>2831.379434476</v>
      </c>
      <c r="F871" s="163">
        <f t="shared" si="43"/>
        <v>1</v>
      </c>
      <c r="G871" s="31"/>
    </row>
    <row r="872" spans="1:7" ht="12.75" customHeight="1">
      <c r="A872" s="18">
        <v>17</v>
      </c>
      <c r="B872" s="206" t="s">
        <v>227</v>
      </c>
      <c r="C872" s="224">
        <v>118228404.21000001</v>
      </c>
      <c r="D872" s="157">
        <v>6100.304104363</v>
      </c>
      <c r="E872" s="157">
        <v>6100.304104363</v>
      </c>
      <c r="F872" s="163">
        <f t="shared" si="43"/>
        <v>1</v>
      </c>
      <c r="G872" s="31"/>
    </row>
    <row r="873" spans="1:7" ht="12.75" customHeight="1">
      <c r="A873" s="18">
        <v>18</v>
      </c>
      <c r="B873" s="206" t="s">
        <v>228</v>
      </c>
      <c r="C873" s="224">
        <v>71033399.6</v>
      </c>
      <c r="D873" s="157">
        <v>3558.90601298</v>
      </c>
      <c r="E873" s="157">
        <v>3558.90601298</v>
      </c>
      <c r="F873" s="163">
        <f t="shared" si="43"/>
        <v>1</v>
      </c>
      <c r="G873" s="31"/>
    </row>
    <row r="874" spans="1:8" ht="12.75" customHeight="1">
      <c r="A874" s="18">
        <v>19</v>
      </c>
      <c r="B874" s="206" t="s">
        <v>229</v>
      </c>
      <c r="C874" s="224">
        <v>74600242.85</v>
      </c>
      <c r="D874" s="157">
        <v>3622.673074895</v>
      </c>
      <c r="E874" s="157">
        <v>3622.673074895</v>
      </c>
      <c r="F874" s="163">
        <f t="shared" si="43"/>
        <v>1</v>
      </c>
      <c r="G874" s="31"/>
      <c r="H874" s="10" t="s">
        <v>12</v>
      </c>
    </row>
    <row r="875" spans="1:7" ht="12.75" customHeight="1">
      <c r="A875" s="18">
        <v>20</v>
      </c>
      <c r="B875" s="206" t="s">
        <v>230</v>
      </c>
      <c r="C875" s="224">
        <v>34975235.7</v>
      </c>
      <c r="D875" s="157">
        <v>1673.09539511</v>
      </c>
      <c r="E875" s="157">
        <v>1673.09539511</v>
      </c>
      <c r="F875" s="163">
        <f t="shared" si="43"/>
        <v>1</v>
      </c>
      <c r="G875" s="31"/>
    </row>
    <row r="876" spans="1:7" ht="12.75" customHeight="1">
      <c r="A876" s="18">
        <v>21</v>
      </c>
      <c r="B876" s="206" t="s">
        <v>231</v>
      </c>
      <c r="C876" s="224">
        <v>132272001.28</v>
      </c>
      <c r="D876" s="157">
        <v>6415.316241104001</v>
      </c>
      <c r="E876" s="157">
        <v>6415.316241104001</v>
      </c>
      <c r="F876" s="163">
        <f t="shared" si="43"/>
        <v>1</v>
      </c>
      <c r="G876" s="31"/>
    </row>
    <row r="877" spans="1:7" ht="12.75" customHeight="1">
      <c r="A877" s="18">
        <v>22</v>
      </c>
      <c r="B877" s="206" t="s">
        <v>232</v>
      </c>
      <c r="C877" s="224">
        <v>36928821.94</v>
      </c>
      <c r="D877" s="157">
        <v>1817.0926494020002</v>
      </c>
      <c r="E877" s="157">
        <v>1817.0926494020002</v>
      </c>
      <c r="F877" s="163">
        <f t="shared" si="43"/>
        <v>1</v>
      </c>
      <c r="G877" s="31"/>
    </row>
    <row r="878" spans="1:7" ht="12.75" customHeight="1">
      <c r="A878" s="18">
        <v>23</v>
      </c>
      <c r="B878" s="206" t="s">
        <v>233</v>
      </c>
      <c r="C878" s="224">
        <v>49084430.66</v>
      </c>
      <c r="D878" s="157">
        <v>2385.906367048</v>
      </c>
      <c r="E878" s="157">
        <v>2385.906367048</v>
      </c>
      <c r="F878" s="163">
        <f t="shared" si="43"/>
        <v>1</v>
      </c>
      <c r="G878" s="31"/>
    </row>
    <row r="879" spans="1:7" ht="12.75" customHeight="1">
      <c r="A879" s="18">
        <v>24</v>
      </c>
      <c r="B879" s="206" t="s">
        <v>234</v>
      </c>
      <c r="C879" s="224">
        <v>158935086.14</v>
      </c>
      <c r="D879" s="157">
        <v>7889.181019852</v>
      </c>
      <c r="E879" s="157">
        <v>7889.181019852</v>
      </c>
      <c r="F879" s="163">
        <f t="shared" si="43"/>
        <v>1</v>
      </c>
      <c r="G879" s="31"/>
    </row>
    <row r="880" spans="1:7" ht="12.75" customHeight="1">
      <c r="A880" s="18">
        <v>25</v>
      </c>
      <c r="B880" s="206" t="s">
        <v>235</v>
      </c>
      <c r="C880" s="224">
        <v>39032225.620000005</v>
      </c>
      <c r="D880" s="157">
        <v>1911.247011606</v>
      </c>
      <c r="E880" s="157">
        <v>1911.247011606</v>
      </c>
      <c r="F880" s="163">
        <f t="shared" si="43"/>
        <v>1</v>
      </c>
      <c r="G880" s="31"/>
    </row>
    <row r="881" spans="1:7" ht="12.75" customHeight="1">
      <c r="A881" s="18">
        <v>26</v>
      </c>
      <c r="B881" s="206" t="s">
        <v>236</v>
      </c>
      <c r="C881" s="224">
        <v>31007081.29</v>
      </c>
      <c r="D881" s="157">
        <v>1541.190876277</v>
      </c>
      <c r="E881" s="157">
        <v>1541.190876277</v>
      </c>
      <c r="F881" s="163">
        <f t="shared" si="43"/>
        <v>1</v>
      </c>
      <c r="G881" s="31"/>
    </row>
    <row r="882" spans="1:7" ht="12.75" customHeight="1">
      <c r="A882" s="18">
        <v>27</v>
      </c>
      <c r="B882" s="206" t="s">
        <v>237</v>
      </c>
      <c r="C882" s="224">
        <v>60854917.94</v>
      </c>
      <c r="D882" s="157">
        <v>3008.435928352</v>
      </c>
      <c r="E882" s="157">
        <v>3008.435928352</v>
      </c>
      <c r="F882" s="163">
        <f t="shared" si="43"/>
        <v>1</v>
      </c>
      <c r="G882" s="31"/>
    </row>
    <row r="883" spans="1:7" ht="12.75" customHeight="1">
      <c r="A883" s="18">
        <v>28</v>
      </c>
      <c r="B883" s="206" t="s">
        <v>238</v>
      </c>
      <c r="C883" s="224">
        <v>59488153.16</v>
      </c>
      <c r="D883" s="157">
        <v>2930.852459508</v>
      </c>
      <c r="E883" s="157">
        <v>2930.852459508</v>
      </c>
      <c r="F883" s="163">
        <f t="shared" si="43"/>
        <v>1</v>
      </c>
      <c r="G883" s="31"/>
    </row>
    <row r="884" spans="1:7" ht="12.75" customHeight="1">
      <c r="A884" s="18">
        <v>29</v>
      </c>
      <c r="B884" s="206" t="s">
        <v>239</v>
      </c>
      <c r="C884" s="224">
        <v>15392675.280000001</v>
      </c>
      <c r="D884" s="157">
        <v>772.722741384</v>
      </c>
      <c r="E884" s="157">
        <v>772.722741384</v>
      </c>
      <c r="F884" s="163">
        <f t="shared" si="43"/>
        <v>1</v>
      </c>
      <c r="G884" s="31"/>
    </row>
    <row r="885" spans="1:7" ht="12.75" customHeight="1">
      <c r="A885" s="18">
        <v>30</v>
      </c>
      <c r="B885" s="206" t="s">
        <v>240</v>
      </c>
      <c r="C885" s="224">
        <v>99720440.61</v>
      </c>
      <c r="D885" s="157">
        <v>4867.868584688</v>
      </c>
      <c r="E885" s="157">
        <v>4867.868584688</v>
      </c>
      <c r="F885" s="163">
        <f t="shared" si="43"/>
        <v>1</v>
      </c>
      <c r="G885" s="31" t="s">
        <v>12</v>
      </c>
    </row>
    <row r="886" spans="1:7" ht="12.75" customHeight="1">
      <c r="A886" s="18">
        <v>31</v>
      </c>
      <c r="B886" s="206" t="s">
        <v>241</v>
      </c>
      <c r="C886" s="224">
        <v>91620710.84</v>
      </c>
      <c r="D886" s="157">
        <v>4529.540919192</v>
      </c>
      <c r="E886" s="157">
        <v>4529.540919192</v>
      </c>
      <c r="F886" s="163">
        <f t="shared" si="43"/>
        <v>1</v>
      </c>
      <c r="G886" s="31"/>
    </row>
    <row r="887" spans="1:7" ht="12.75" customHeight="1">
      <c r="A887" s="18">
        <v>32</v>
      </c>
      <c r="B887" s="206" t="s">
        <v>242</v>
      </c>
      <c r="C887" s="224">
        <v>49613586.870000005</v>
      </c>
      <c r="D887" s="157">
        <v>2417.296185771</v>
      </c>
      <c r="E887" s="157">
        <v>2417.296185771</v>
      </c>
      <c r="F887" s="163">
        <f t="shared" si="43"/>
        <v>1</v>
      </c>
      <c r="G887" s="31"/>
    </row>
    <row r="888" spans="1:7" ht="12.75" customHeight="1">
      <c r="A888" s="18">
        <v>33</v>
      </c>
      <c r="B888" s="206" t="s">
        <v>243</v>
      </c>
      <c r="C888" s="224">
        <v>19580883.91</v>
      </c>
      <c r="D888" s="157">
        <v>995.2416124829999</v>
      </c>
      <c r="E888" s="157">
        <v>995.2416124829999</v>
      </c>
      <c r="F888" s="163">
        <f t="shared" si="43"/>
        <v>1</v>
      </c>
      <c r="G888" s="31"/>
    </row>
    <row r="889" spans="1:7" ht="12.75" customHeight="1">
      <c r="A889" s="18">
        <v>34</v>
      </c>
      <c r="B889" s="206" t="s">
        <v>244</v>
      </c>
      <c r="C889" s="224">
        <v>25256795.72</v>
      </c>
      <c r="D889" s="157">
        <v>1253.682052736</v>
      </c>
      <c r="E889" s="157">
        <v>1253.682052736</v>
      </c>
      <c r="F889" s="163">
        <f t="shared" si="43"/>
        <v>1</v>
      </c>
      <c r="G889" s="31"/>
    </row>
    <row r="890" spans="1:7" ht="12.75" customHeight="1">
      <c r="A890" s="18">
        <v>35</v>
      </c>
      <c r="B890" s="206" t="s">
        <v>245</v>
      </c>
      <c r="C890" s="224">
        <v>57055214.96</v>
      </c>
      <c r="D890" s="157">
        <v>2794.496753713</v>
      </c>
      <c r="E890" s="157">
        <v>2794.496753713</v>
      </c>
      <c r="F890" s="163">
        <f t="shared" si="43"/>
        <v>1</v>
      </c>
      <c r="G890" s="31"/>
    </row>
    <row r="891" spans="1:7" ht="12.75" customHeight="1">
      <c r="A891" s="34"/>
      <c r="B891" s="1" t="s">
        <v>27</v>
      </c>
      <c r="C891" s="221">
        <v>2070063649.33</v>
      </c>
      <c r="D891" s="158">
        <v>102038.75963295899</v>
      </c>
      <c r="E891" s="158">
        <v>102038.75963295899</v>
      </c>
      <c r="F891" s="146">
        <f t="shared" si="43"/>
        <v>1</v>
      </c>
      <c r="G891" s="31"/>
    </row>
    <row r="892" spans="1:8" ht="13.5" customHeight="1">
      <c r="A892" s="72"/>
      <c r="B892" s="73"/>
      <c r="C892" s="74"/>
      <c r="D892" s="74"/>
      <c r="E892" s="75"/>
      <c r="F892" s="76"/>
      <c r="G892" s="77"/>
      <c r="H892" s="10" t="s">
        <v>12</v>
      </c>
    </row>
    <row r="893" spans="1:7" ht="13.5" customHeight="1">
      <c r="A893" s="47" t="s">
        <v>70</v>
      </c>
      <c r="B893" s="101"/>
      <c r="C893" s="101"/>
      <c r="D893" s="102"/>
      <c r="E893" s="102"/>
      <c r="F893" s="102"/>
      <c r="G893" s="102"/>
    </row>
    <row r="894" spans="1:7" ht="13.5" customHeight="1">
      <c r="A894" s="101"/>
      <c r="B894" s="101"/>
      <c r="C894" s="101"/>
      <c r="D894" s="102"/>
      <c r="E894" s="102"/>
      <c r="F894" s="102"/>
      <c r="G894" s="102"/>
    </row>
    <row r="895" spans="1:7" ht="13.5" customHeight="1">
      <c r="A895" s="47" t="s">
        <v>191</v>
      </c>
      <c r="B895" s="101"/>
      <c r="C895" s="101"/>
      <c r="D895" s="102"/>
      <c r="E895" s="102"/>
      <c r="F895" s="102"/>
      <c r="G895" s="102"/>
    </row>
    <row r="896" spans="1:7" ht="13.5" customHeight="1">
      <c r="A896" s="47" t="s">
        <v>189</v>
      </c>
      <c r="B896" s="101"/>
      <c r="C896" s="101"/>
      <c r="D896" s="102"/>
      <c r="E896" s="102"/>
      <c r="F896" s="102"/>
      <c r="G896" s="102"/>
    </row>
    <row r="897" spans="1:8" ht="36.75" customHeight="1">
      <c r="A897" s="88" t="s">
        <v>37</v>
      </c>
      <c r="B897" s="88" t="s">
        <v>38</v>
      </c>
      <c r="C897" s="88" t="s">
        <v>190</v>
      </c>
      <c r="D897" s="88" t="s">
        <v>112</v>
      </c>
      <c r="E897" s="88" t="s">
        <v>114</v>
      </c>
      <c r="F897" s="178"/>
      <c r="G897" s="104"/>
      <c r="H897" s="10" t="s">
        <v>12</v>
      </c>
    </row>
    <row r="898" spans="1:7" ht="14.25">
      <c r="A898" s="103">
        <v>1</v>
      </c>
      <c r="B898" s="103">
        <v>2</v>
      </c>
      <c r="C898" s="103">
        <v>3</v>
      </c>
      <c r="D898" s="103">
        <v>4</v>
      </c>
      <c r="E898" s="103" t="s">
        <v>113</v>
      </c>
      <c r="F898" s="175"/>
      <c r="G898" s="175"/>
    </row>
    <row r="899" spans="1:7" ht="12.75" customHeight="1">
      <c r="A899" s="18">
        <v>1</v>
      </c>
      <c r="B899" s="206" t="s">
        <v>211</v>
      </c>
      <c r="C899" s="176">
        <v>9554</v>
      </c>
      <c r="D899" s="176">
        <v>9430</v>
      </c>
      <c r="E899" s="176">
        <f>D899-C899</f>
        <v>-124</v>
      </c>
      <c r="F899" s="179"/>
      <c r="G899" s="42"/>
    </row>
    <row r="900" spans="1:7" ht="12.75" customHeight="1">
      <c r="A900" s="18">
        <v>2</v>
      </c>
      <c r="B900" s="206" t="s">
        <v>212</v>
      </c>
      <c r="C900" s="176">
        <v>2821</v>
      </c>
      <c r="D900" s="176">
        <v>2850</v>
      </c>
      <c r="E900" s="176">
        <f aca="true" t="shared" si="44" ref="E900:E934">D900-C900</f>
        <v>29</v>
      </c>
      <c r="F900" s="179"/>
      <c r="G900" s="42"/>
    </row>
    <row r="901" spans="1:7" ht="12.75" customHeight="1">
      <c r="A901" s="18">
        <v>3</v>
      </c>
      <c r="B901" s="206" t="s">
        <v>213</v>
      </c>
      <c r="C901" s="176">
        <v>4665</v>
      </c>
      <c r="D901" s="176">
        <v>4575</v>
      </c>
      <c r="E901" s="176">
        <f t="shared" si="44"/>
        <v>-90</v>
      </c>
      <c r="F901" s="179"/>
      <c r="G901" s="42"/>
    </row>
    <row r="902" spans="1:7" ht="12.75" customHeight="1">
      <c r="A902" s="18">
        <v>4</v>
      </c>
      <c r="B902" s="206" t="s">
        <v>214</v>
      </c>
      <c r="C902" s="176">
        <v>8010</v>
      </c>
      <c r="D902" s="176">
        <v>6290</v>
      </c>
      <c r="E902" s="176">
        <f t="shared" si="44"/>
        <v>-1720</v>
      </c>
      <c r="F902" s="179"/>
      <c r="G902" s="42"/>
    </row>
    <row r="903" spans="1:7" ht="12.75" customHeight="1">
      <c r="A903" s="18">
        <v>5</v>
      </c>
      <c r="B903" s="206" t="s">
        <v>215</v>
      </c>
      <c r="C903" s="176">
        <v>6846</v>
      </c>
      <c r="D903" s="176">
        <v>6846</v>
      </c>
      <c r="E903" s="176">
        <f t="shared" si="44"/>
        <v>0</v>
      </c>
      <c r="F903" s="179"/>
      <c r="G903" s="42"/>
    </row>
    <row r="904" spans="1:7" ht="12.75" customHeight="1">
      <c r="A904" s="18">
        <v>6</v>
      </c>
      <c r="B904" s="206" t="s">
        <v>216</v>
      </c>
      <c r="C904" s="176">
        <v>2250</v>
      </c>
      <c r="D904" s="176">
        <v>2251</v>
      </c>
      <c r="E904" s="176">
        <f t="shared" si="44"/>
        <v>1</v>
      </c>
      <c r="F904" s="179"/>
      <c r="G904" s="42"/>
    </row>
    <row r="905" spans="1:7" ht="12.75" customHeight="1">
      <c r="A905" s="18">
        <v>7</v>
      </c>
      <c r="B905" s="206" t="s">
        <v>217</v>
      </c>
      <c r="C905" s="176">
        <v>4609</v>
      </c>
      <c r="D905" s="176">
        <v>4582</v>
      </c>
      <c r="E905" s="176">
        <f t="shared" si="44"/>
        <v>-27</v>
      </c>
      <c r="F905" s="179"/>
      <c r="G905" s="42"/>
    </row>
    <row r="906" spans="1:7" ht="12.75" customHeight="1">
      <c r="A906" s="18">
        <v>8</v>
      </c>
      <c r="B906" s="206" t="s">
        <v>218</v>
      </c>
      <c r="C906" s="176">
        <v>4165</v>
      </c>
      <c r="D906" s="176">
        <v>4165</v>
      </c>
      <c r="E906" s="176">
        <f t="shared" si="44"/>
        <v>0</v>
      </c>
      <c r="F906" s="179"/>
      <c r="G906" s="42"/>
    </row>
    <row r="907" spans="1:7" ht="12.75" customHeight="1">
      <c r="A907" s="18">
        <v>9</v>
      </c>
      <c r="B907" s="206" t="s">
        <v>219</v>
      </c>
      <c r="C907" s="176">
        <v>3416</v>
      </c>
      <c r="D907" s="176">
        <v>3428</v>
      </c>
      <c r="E907" s="176">
        <f t="shared" si="44"/>
        <v>12</v>
      </c>
      <c r="F907" s="179"/>
      <c r="G907" s="42"/>
    </row>
    <row r="908" spans="1:7" ht="12.75" customHeight="1">
      <c r="A908" s="18">
        <v>10</v>
      </c>
      <c r="B908" s="206" t="s">
        <v>220</v>
      </c>
      <c r="C908" s="176">
        <v>3390</v>
      </c>
      <c r="D908" s="176">
        <v>3435</v>
      </c>
      <c r="E908" s="176">
        <f t="shared" si="44"/>
        <v>45</v>
      </c>
      <c r="F908" s="179"/>
      <c r="G908" s="42"/>
    </row>
    <row r="909" spans="1:7" ht="12.75" customHeight="1">
      <c r="A909" s="18">
        <v>11</v>
      </c>
      <c r="B909" s="206" t="s">
        <v>221</v>
      </c>
      <c r="C909" s="176">
        <v>2560</v>
      </c>
      <c r="D909" s="176">
        <v>2560</v>
      </c>
      <c r="E909" s="176">
        <f t="shared" si="44"/>
        <v>0</v>
      </c>
      <c r="F909" s="179"/>
      <c r="G909" s="42"/>
    </row>
    <row r="910" spans="1:7" ht="12.75" customHeight="1">
      <c r="A910" s="18">
        <v>12</v>
      </c>
      <c r="B910" s="206" t="s">
        <v>222</v>
      </c>
      <c r="C910" s="176">
        <v>2327</v>
      </c>
      <c r="D910" s="176">
        <v>2317</v>
      </c>
      <c r="E910" s="176">
        <f t="shared" si="44"/>
        <v>-10</v>
      </c>
      <c r="F910" s="179"/>
      <c r="G910" s="42"/>
    </row>
    <row r="911" spans="1:7" ht="12.75" customHeight="1">
      <c r="A911" s="18">
        <v>13</v>
      </c>
      <c r="B911" s="206" t="s">
        <v>223</v>
      </c>
      <c r="C911" s="176">
        <v>6774</v>
      </c>
      <c r="D911" s="176">
        <v>6774</v>
      </c>
      <c r="E911" s="176">
        <f t="shared" si="44"/>
        <v>0</v>
      </c>
      <c r="F911" s="179"/>
      <c r="G911" s="42"/>
    </row>
    <row r="912" spans="1:7" ht="12.75" customHeight="1">
      <c r="A912" s="18">
        <v>14</v>
      </c>
      <c r="B912" s="206" t="s">
        <v>224</v>
      </c>
      <c r="C912" s="176">
        <v>4219</v>
      </c>
      <c r="D912" s="176">
        <v>4164</v>
      </c>
      <c r="E912" s="176">
        <f t="shared" si="44"/>
        <v>-55</v>
      </c>
      <c r="F912" s="179"/>
      <c r="G912" s="42"/>
    </row>
    <row r="913" spans="1:7" ht="12.75" customHeight="1">
      <c r="A913" s="18">
        <v>15</v>
      </c>
      <c r="B913" s="206" t="s">
        <v>225</v>
      </c>
      <c r="C913" s="176">
        <v>6264</v>
      </c>
      <c r="D913" s="176">
        <v>6288</v>
      </c>
      <c r="E913" s="176">
        <f t="shared" si="44"/>
        <v>24</v>
      </c>
      <c r="F913" s="179"/>
      <c r="G913" s="42"/>
    </row>
    <row r="914" spans="1:7" ht="12.75" customHeight="1">
      <c r="A914" s="18">
        <v>16</v>
      </c>
      <c r="B914" s="206" t="s">
        <v>226</v>
      </c>
      <c r="C914" s="176">
        <v>5163</v>
      </c>
      <c r="D914" s="176">
        <v>5163</v>
      </c>
      <c r="E914" s="176">
        <f t="shared" si="44"/>
        <v>0</v>
      </c>
      <c r="F914" s="179"/>
      <c r="G914" s="42"/>
    </row>
    <row r="915" spans="1:7" ht="12.75" customHeight="1">
      <c r="A915" s="18">
        <v>17</v>
      </c>
      <c r="B915" s="206" t="s">
        <v>227</v>
      </c>
      <c r="C915" s="176">
        <v>5306</v>
      </c>
      <c r="D915" s="176">
        <v>5204</v>
      </c>
      <c r="E915" s="176">
        <f t="shared" si="44"/>
        <v>-102</v>
      </c>
      <c r="F915" s="179"/>
      <c r="G915" s="42"/>
    </row>
    <row r="916" spans="1:8" ht="12.75" customHeight="1">
      <c r="A916" s="18">
        <v>18</v>
      </c>
      <c r="B916" s="206" t="s">
        <v>228</v>
      </c>
      <c r="C916" s="176">
        <v>5765</v>
      </c>
      <c r="D916" s="176">
        <v>5667</v>
      </c>
      <c r="E916" s="176">
        <f t="shared" si="44"/>
        <v>-98</v>
      </c>
      <c r="F916" s="179"/>
      <c r="G916" s="42"/>
      <c r="H916" s="10" t="s">
        <v>12</v>
      </c>
    </row>
    <row r="917" spans="1:7" ht="12.75" customHeight="1">
      <c r="A917" s="18">
        <v>19</v>
      </c>
      <c r="B917" s="206" t="s">
        <v>229</v>
      </c>
      <c r="C917" s="176">
        <v>6004</v>
      </c>
      <c r="D917" s="176">
        <v>5948</v>
      </c>
      <c r="E917" s="176">
        <f t="shared" si="44"/>
        <v>-56</v>
      </c>
      <c r="F917" s="179"/>
      <c r="G917" s="42"/>
    </row>
    <row r="918" spans="1:7" ht="12.75" customHeight="1">
      <c r="A918" s="18">
        <v>20</v>
      </c>
      <c r="B918" s="206" t="s">
        <v>230</v>
      </c>
      <c r="C918" s="176">
        <v>4106</v>
      </c>
      <c r="D918" s="176">
        <v>3489</v>
      </c>
      <c r="E918" s="176">
        <f t="shared" si="44"/>
        <v>-617</v>
      </c>
      <c r="F918" s="179"/>
      <c r="G918" s="42"/>
    </row>
    <row r="919" spans="1:7" ht="12.75" customHeight="1">
      <c r="A919" s="18">
        <v>21</v>
      </c>
      <c r="B919" s="206" t="s">
        <v>231</v>
      </c>
      <c r="C919" s="176">
        <v>9613</v>
      </c>
      <c r="D919" s="176">
        <v>9780</v>
      </c>
      <c r="E919" s="176">
        <f t="shared" si="44"/>
        <v>167</v>
      </c>
      <c r="F919" s="179"/>
      <c r="G919" s="42" t="s">
        <v>12</v>
      </c>
    </row>
    <row r="920" spans="1:7" ht="12.75" customHeight="1">
      <c r="A920" s="18">
        <v>22</v>
      </c>
      <c r="B920" s="206" t="s">
        <v>232</v>
      </c>
      <c r="C920" s="176">
        <v>3327</v>
      </c>
      <c r="D920" s="176">
        <v>3327</v>
      </c>
      <c r="E920" s="176">
        <f t="shared" si="44"/>
        <v>0</v>
      </c>
      <c r="F920" s="179"/>
      <c r="G920" s="42"/>
    </row>
    <row r="921" spans="1:7" ht="12.75" customHeight="1">
      <c r="A921" s="18">
        <v>23</v>
      </c>
      <c r="B921" s="206" t="s">
        <v>233</v>
      </c>
      <c r="C921" s="176">
        <v>3452</v>
      </c>
      <c r="D921" s="176">
        <v>3386</v>
      </c>
      <c r="E921" s="176">
        <f t="shared" si="44"/>
        <v>-66</v>
      </c>
      <c r="F921" s="179"/>
      <c r="G921" s="42"/>
    </row>
    <row r="922" spans="1:7" ht="12.75" customHeight="1">
      <c r="A922" s="18">
        <v>24</v>
      </c>
      <c r="B922" s="206" t="s">
        <v>234</v>
      </c>
      <c r="C922" s="176">
        <v>9525</v>
      </c>
      <c r="D922" s="176">
        <v>9525</v>
      </c>
      <c r="E922" s="176">
        <f t="shared" si="44"/>
        <v>0</v>
      </c>
      <c r="F922" s="179"/>
      <c r="G922" s="42"/>
    </row>
    <row r="923" spans="1:7" ht="12.75" customHeight="1">
      <c r="A923" s="18">
        <v>25</v>
      </c>
      <c r="B923" s="206" t="s">
        <v>235</v>
      </c>
      <c r="C923" s="176">
        <v>5220</v>
      </c>
      <c r="D923" s="176">
        <v>5139</v>
      </c>
      <c r="E923" s="176">
        <f t="shared" si="44"/>
        <v>-81</v>
      </c>
      <c r="F923" s="179"/>
      <c r="G923" s="42"/>
    </row>
    <row r="924" spans="1:7" ht="12.75" customHeight="1">
      <c r="A924" s="18">
        <v>26</v>
      </c>
      <c r="B924" s="206" t="s">
        <v>236</v>
      </c>
      <c r="C924" s="176">
        <v>5059</v>
      </c>
      <c r="D924" s="176">
        <v>4595</v>
      </c>
      <c r="E924" s="176">
        <f t="shared" si="44"/>
        <v>-464</v>
      </c>
      <c r="F924" s="179"/>
      <c r="G924" s="42"/>
    </row>
    <row r="925" spans="1:7" ht="12.75" customHeight="1">
      <c r="A925" s="18">
        <v>27</v>
      </c>
      <c r="B925" s="206" t="s">
        <v>237</v>
      </c>
      <c r="C925" s="176">
        <v>5021</v>
      </c>
      <c r="D925" s="176">
        <v>5024</v>
      </c>
      <c r="E925" s="176">
        <f t="shared" si="44"/>
        <v>3</v>
      </c>
      <c r="F925" s="179"/>
      <c r="G925" s="42"/>
    </row>
    <row r="926" spans="1:7" ht="12.75" customHeight="1">
      <c r="A926" s="18">
        <v>28</v>
      </c>
      <c r="B926" s="206" t="s">
        <v>238</v>
      </c>
      <c r="C926" s="176">
        <v>6234</v>
      </c>
      <c r="D926" s="176">
        <v>6224</v>
      </c>
      <c r="E926" s="176">
        <f t="shared" si="44"/>
        <v>-10</v>
      </c>
      <c r="F926" s="179"/>
      <c r="G926" s="42"/>
    </row>
    <row r="927" spans="1:7" ht="12.75" customHeight="1">
      <c r="A927" s="18">
        <v>29</v>
      </c>
      <c r="B927" s="206" t="s">
        <v>239</v>
      </c>
      <c r="C927" s="176">
        <v>2629</v>
      </c>
      <c r="D927" s="176">
        <v>2575</v>
      </c>
      <c r="E927" s="176">
        <f t="shared" si="44"/>
        <v>-54</v>
      </c>
      <c r="F927" s="179"/>
      <c r="G927" s="42"/>
    </row>
    <row r="928" spans="1:7" ht="12.75" customHeight="1">
      <c r="A928" s="18">
        <v>30</v>
      </c>
      <c r="B928" s="206" t="s">
        <v>240</v>
      </c>
      <c r="C928" s="176">
        <v>8835</v>
      </c>
      <c r="D928" s="176">
        <v>8567</v>
      </c>
      <c r="E928" s="176">
        <f t="shared" si="44"/>
        <v>-268</v>
      </c>
      <c r="F928" s="179"/>
      <c r="G928" s="42"/>
    </row>
    <row r="929" spans="1:7" ht="12.75" customHeight="1">
      <c r="A929" s="18">
        <v>31</v>
      </c>
      <c r="B929" s="206" t="s">
        <v>241</v>
      </c>
      <c r="C929" s="176">
        <v>4196</v>
      </c>
      <c r="D929" s="176">
        <v>4187</v>
      </c>
      <c r="E929" s="176">
        <f t="shared" si="44"/>
        <v>-9</v>
      </c>
      <c r="F929" s="179"/>
      <c r="G929" s="42"/>
    </row>
    <row r="930" spans="1:7" ht="12.75" customHeight="1">
      <c r="A930" s="18">
        <v>32</v>
      </c>
      <c r="B930" s="206" t="s">
        <v>242</v>
      </c>
      <c r="C930" s="176">
        <v>3778</v>
      </c>
      <c r="D930" s="176">
        <v>3515</v>
      </c>
      <c r="E930" s="176">
        <f t="shared" si="44"/>
        <v>-263</v>
      </c>
      <c r="F930" s="179"/>
      <c r="G930" s="42"/>
    </row>
    <row r="931" spans="1:7" ht="12.75" customHeight="1">
      <c r="A931" s="18">
        <v>33</v>
      </c>
      <c r="B931" s="206" t="s">
        <v>243</v>
      </c>
      <c r="C931" s="176">
        <v>2309</v>
      </c>
      <c r="D931" s="176">
        <v>2315</v>
      </c>
      <c r="E931" s="176">
        <f t="shared" si="44"/>
        <v>6</v>
      </c>
      <c r="F931" s="179"/>
      <c r="G931" s="42"/>
    </row>
    <row r="932" spans="1:7" ht="12.75" customHeight="1">
      <c r="A932" s="18">
        <v>34</v>
      </c>
      <c r="B932" s="206" t="s">
        <v>244</v>
      </c>
      <c r="C932" s="176">
        <v>2708</v>
      </c>
      <c r="D932" s="176">
        <v>2310</v>
      </c>
      <c r="E932" s="176">
        <f t="shared" si="44"/>
        <v>-398</v>
      </c>
      <c r="F932" s="179"/>
      <c r="G932" s="42"/>
    </row>
    <row r="933" spans="1:7" ht="12.75" customHeight="1">
      <c r="A933" s="18">
        <v>35</v>
      </c>
      <c r="B933" s="206" t="s">
        <v>245</v>
      </c>
      <c r="C933" s="176">
        <v>5216</v>
      </c>
      <c r="D933" s="176">
        <v>5236</v>
      </c>
      <c r="E933" s="176">
        <f t="shared" si="44"/>
        <v>20</v>
      </c>
      <c r="F933" s="179"/>
      <c r="G933" s="42"/>
    </row>
    <row r="934" spans="1:7" ht="15" customHeight="1">
      <c r="A934" s="34"/>
      <c r="B934" s="1" t="s">
        <v>27</v>
      </c>
      <c r="C934" s="177">
        <v>175336</v>
      </c>
      <c r="D934" s="177">
        <v>171131</v>
      </c>
      <c r="E934" s="177">
        <f t="shared" si="44"/>
        <v>-4205</v>
      </c>
      <c r="F934" s="180"/>
      <c r="G934" s="38"/>
    </row>
    <row r="935" spans="1:7" ht="15" customHeight="1">
      <c r="A935" s="40"/>
      <c r="B935" s="2"/>
      <c r="C935" s="173"/>
      <c r="D935" s="174"/>
      <c r="E935" s="174"/>
      <c r="F935" s="174"/>
      <c r="G935" s="38"/>
    </row>
    <row r="936" spans="1:7" ht="15" customHeight="1">
      <c r="A936" s="40"/>
      <c r="B936" s="2"/>
      <c r="C936" s="173"/>
      <c r="D936" s="174"/>
      <c r="E936" s="174"/>
      <c r="F936" s="174"/>
      <c r="G936" s="38"/>
    </row>
    <row r="937" spans="1:7" ht="13.5" customHeight="1">
      <c r="A937" s="47" t="s">
        <v>71</v>
      </c>
      <c r="B937" s="101"/>
      <c r="C937" s="101"/>
      <c r="D937" s="102"/>
      <c r="E937" s="102"/>
      <c r="F937" s="102"/>
      <c r="G937" s="102"/>
    </row>
    <row r="938" spans="1:7" ht="13.5" customHeight="1">
      <c r="A938" s="47" t="s">
        <v>192</v>
      </c>
      <c r="B938" s="101"/>
      <c r="C938" s="101"/>
      <c r="D938" s="102"/>
      <c r="E938" s="102"/>
      <c r="F938" s="102"/>
      <c r="G938" s="102"/>
    </row>
    <row r="939" spans="1:7" ht="42" customHeight="1">
      <c r="A939" s="16" t="s">
        <v>37</v>
      </c>
      <c r="B939" s="16" t="s">
        <v>38</v>
      </c>
      <c r="C939" s="16" t="s">
        <v>193</v>
      </c>
      <c r="D939" s="16" t="s">
        <v>194</v>
      </c>
      <c r="E939" s="16" t="s">
        <v>72</v>
      </c>
      <c r="F939" s="16" t="s">
        <v>73</v>
      </c>
      <c r="G939" s="16" t="s">
        <v>74</v>
      </c>
    </row>
    <row r="940" spans="1:7" ht="14.25">
      <c r="A940" s="103">
        <v>1</v>
      </c>
      <c r="B940" s="103">
        <v>2</v>
      </c>
      <c r="C940" s="103">
        <v>3</v>
      </c>
      <c r="D940" s="103">
        <v>4</v>
      </c>
      <c r="E940" s="103">
        <v>5</v>
      </c>
      <c r="F940" s="103">
        <v>6</v>
      </c>
      <c r="G940" s="103">
        <v>7</v>
      </c>
    </row>
    <row r="941" spans="1:8" ht="12.75" customHeight="1">
      <c r="A941" s="189">
        <v>1</v>
      </c>
      <c r="B941" s="206" t="s">
        <v>211</v>
      </c>
      <c r="C941" s="186">
        <v>955.4000000000001</v>
      </c>
      <c r="D941" s="186">
        <v>69.51355614363281</v>
      </c>
      <c r="E941" s="186">
        <v>931.7345933521924</v>
      </c>
      <c r="F941" s="186">
        <f>D941+E941</f>
        <v>1001.2481494958253</v>
      </c>
      <c r="G941" s="199">
        <f>F941/C941</f>
        <v>1.0479884336359904</v>
      </c>
      <c r="H941" s="191"/>
    </row>
    <row r="942" spans="1:8" ht="12.75" customHeight="1">
      <c r="A942" s="189">
        <v>2</v>
      </c>
      <c r="B942" s="206" t="s">
        <v>212</v>
      </c>
      <c r="C942" s="186">
        <v>282.1</v>
      </c>
      <c r="D942" s="186">
        <v>20.525198019801984</v>
      </c>
      <c r="E942" s="186">
        <v>275.1123391089109</v>
      </c>
      <c r="F942" s="186">
        <f aca="true" t="shared" si="45" ref="F942:F975">D942+E942</f>
        <v>295.63753712871284</v>
      </c>
      <c r="G942" s="199">
        <f aca="true" t="shared" si="46" ref="G942:G975">F942/C942</f>
        <v>1.0479884336359901</v>
      </c>
      <c r="H942" s="191"/>
    </row>
    <row r="943" spans="1:8" ht="12.75" customHeight="1">
      <c r="A943" s="189">
        <v>3</v>
      </c>
      <c r="B943" s="206" t="s">
        <v>213</v>
      </c>
      <c r="C943" s="186">
        <v>466.5</v>
      </c>
      <c r="D943" s="186">
        <v>33.94188187251905</v>
      </c>
      <c r="E943" s="186">
        <v>454.9447224186704</v>
      </c>
      <c r="F943" s="186">
        <f t="shared" si="45"/>
        <v>488.8866042911894</v>
      </c>
      <c r="G943" s="199">
        <f t="shared" si="46"/>
        <v>1.0479884336359901</v>
      </c>
      <c r="H943" s="191"/>
    </row>
    <row r="944" spans="1:8" ht="12.75" customHeight="1">
      <c r="A944" s="189">
        <v>4</v>
      </c>
      <c r="B944" s="206" t="s">
        <v>214</v>
      </c>
      <c r="C944" s="186">
        <v>801</v>
      </c>
      <c r="D944" s="186">
        <v>58.27962996760506</v>
      </c>
      <c r="E944" s="186">
        <v>781.1591053748232</v>
      </c>
      <c r="F944" s="186">
        <f t="shared" si="45"/>
        <v>839.4387353424282</v>
      </c>
      <c r="G944" s="199">
        <f t="shared" si="46"/>
        <v>1.0479884336359904</v>
      </c>
      <c r="H944" s="191"/>
    </row>
    <row r="945" spans="1:8" ht="12.75" customHeight="1">
      <c r="A945" s="189">
        <v>5</v>
      </c>
      <c r="B945" s="206" t="s">
        <v>215</v>
      </c>
      <c r="C945" s="186">
        <v>684.5999999999999</v>
      </c>
      <c r="D945" s="186">
        <v>49.810530182050464</v>
      </c>
      <c r="E945" s="186">
        <v>667.6423514851485</v>
      </c>
      <c r="F945" s="186">
        <f t="shared" si="45"/>
        <v>717.452881667199</v>
      </c>
      <c r="G945" s="199">
        <f t="shared" si="46"/>
        <v>1.0479884336359906</v>
      </c>
      <c r="H945" s="191"/>
    </row>
    <row r="946" spans="1:8" ht="12.75" customHeight="1">
      <c r="A946" s="189">
        <v>6</v>
      </c>
      <c r="B946" s="206" t="s">
        <v>216</v>
      </c>
      <c r="C946" s="186">
        <v>225</v>
      </c>
      <c r="D946" s="186">
        <v>16.37068257516996</v>
      </c>
      <c r="E946" s="186">
        <v>219.42671499292786</v>
      </c>
      <c r="F946" s="186">
        <f t="shared" si="45"/>
        <v>235.7973975680978</v>
      </c>
      <c r="G946" s="199">
        <f t="shared" si="46"/>
        <v>1.0479884336359901</v>
      </c>
      <c r="H946" s="191"/>
    </row>
    <row r="947" spans="1:8" ht="12.75" customHeight="1">
      <c r="A947" s="189">
        <v>7</v>
      </c>
      <c r="B947" s="206" t="s">
        <v>217</v>
      </c>
      <c r="C947" s="186">
        <v>460.90000000000003</v>
      </c>
      <c r="D947" s="186">
        <v>33.53443377287038</v>
      </c>
      <c r="E947" s="186">
        <v>449.4834352899576</v>
      </c>
      <c r="F947" s="186">
        <f t="shared" si="45"/>
        <v>483.01786906282797</v>
      </c>
      <c r="G947" s="199">
        <f t="shared" si="46"/>
        <v>1.0479884336359904</v>
      </c>
      <c r="H947" s="191"/>
    </row>
    <row r="948" spans="1:8" ht="12.75" customHeight="1">
      <c r="A948" s="189">
        <v>8</v>
      </c>
      <c r="B948" s="206" t="s">
        <v>218</v>
      </c>
      <c r="C948" s="186">
        <v>416.5</v>
      </c>
      <c r="D948" s="186">
        <v>30.30395241137017</v>
      </c>
      <c r="E948" s="186">
        <v>406.1832301980198</v>
      </c>
      <c r="F948" s="186">
        <f t="shared" si="45"/>
        <v>436.48718260939</v>
      </c>
      <c r="G948" s="199">
        <f t="shared" si="46"/>
        <v>1.0479884336359904</v>
      </c>
      <c r="H948" s="191"/>
    </row>
    <row r="949" spans="1:8" ht="12.75" customHeight="1">
      <c r="A949" s="189">
        <v>9</v>
      </c>
      <c r="B949" s="206" t="s">
        <v>219</v>
      </c>
      <c r="C949" s="186">
        <v>341.6</v>
      </c>
      <c r="D949" s="186">
        <v>24.854334078569153</v>
      </c>
      <c r="E949" s="186">
        <v>333.1385148514851</v>
      </c>
      <c r="F949" s="186">
        <f t="shared" si="45"/>
        <v>357.99284893005427</v>
      </c>
      <c r="G949" s="199">
        <f t="shared" si="46"/>
        <v>1.0479884336359901</v>
      </c>
      <c r="H949" s="191"/>
    </row>
    <row r="950" spans="1:8" ht="12.75" customHeight="1">
      <c r="A950" s="189">
        <v>10</v>
      </c>
      <c r="B950" s="206" t="s">
        <v>220</v>
      </c>
      <c r="C950" s="186">
        <v>339</v>
      </c>
      <c r="D950" s="186">
        <v>24.665161746589405</v>
      </c>
      <c r="E950" s="186">
        <v>330.6029172560113</v>
      </c>
      <c r="F950" s="186">
        <f t="shared" si="45"/>
        <v>355.26807900260076</v>
      </c>
      <c r="G950" s="199">
        <f t="shared" si="46"/>
        <v>1.0479884336359904</v>
      </c>
      <c r="H950" s="191"/>
    </row>
    <row r="951" spans="1:8" ht="12.75" customHeight="1">
      <c r="A951" s="189">
        <v>11</v>
      </c>
      <c r="B951" s="206" t="s">
        <v>221</v>
      </c>
      <c r="C951" s="186">
        <v>256</v>
      </c>
      <c r="D951" s="186">
        <v>18.626198841082264</v>
      </c>
      <c r="E951" s="186">
        <v>249.65884016973126</v>
      </c>
      <c r="F951" s="186">
        <f t="shared" si="45"/>
        <v>268.28503901081353</v>
      </c>
      <c r="G951" s="199">
        <f t="shared" si="46"/>
        <v>1.0479884336359904</v>
      </c>
      <c r="H951" s="191"/>
    </row>
    <row r="952" spans="1:8" ht="12.75" customHeight="1">
      <c r="A952" s="189">
        <v>12</v>
      </c>
      <c r="B952" s="206" t="s">
        <v>222</v>
      </c>
      <c r="C952" s="186">
        <v>232.7</v>
      </c>
      <c r="D952" s="186">
        <v>16.930923712186885</v>
      </c>
      <c r="E952" s="186">
        <v>226.92598479490806</v>
      </c>
      <c r="F952" s="186">
        <f t="shared" si="45"/>
        <v>243.85690850709494</v>
      </c>
      <c r="G952" s="199">
        <f t="shared" si="46"/>
        <v>1.0479454598499998</v>
      </c>
      <c r="H952" s="191"/>
    </row>
    <row r="953" spans="1:8" ht="12.75" customHeight="1">
      <c r="A953" s="189">
        <v>13</v>
      </c>
      <c r="B953" s="206" t="s">
        <v>223</v>
      </c>
      <c r="C953" s="186">
        <v>677.4</v>
      </c>
      <c r="D953" s="186">
        <v>49.28666833964502</v>
      </c>
      <c r="E953" s="186">
        <v>660.6206966053749</v>
      </c>
      <c r="F953" s="186">
        <f t="shared" si="45"/>
        <v>709.9073649450199</v>
      </c>
      <c r="G953" s="199">
        <f t="shared" si="46"/>
        <v>1.0479884336359906</v>
      </c>
      <c r="H953" s="191"/>
    </row>
    <row r="954" spans="1:8" ht="12.75" customHeight="1">
      <c r="A954" s="189">
        <v>14</v>
      </c>
      <c r="B954" s="206" t="s">
        <v>224</v>
      </c>
      <c r="C954" s="186">
        <v>421.9</v>
      </c>
      <c r="D954" s="186">
        <v>30.696848793174247</v>
      </c>
      <c r="E954" s="186">
        <v>411.43947135785004</v>
      </c>
      <c r="F954" s="186">
        <f t="shared" si="45"/>
        <v>442.1363201510243</v>
      </c>
      <c r="G954" s="199">
        <f t="shared" si="46"/>
        <v>1.0479647313368672</v>
      </c>
      <c r="H954" s="191"/>
    </row>
    <row r="955" spans="1:8" ht="12.75" customHeight="1">
      <c r="A955" s="189">
        <v>15</v>
      </c>
      <c r="B955" s="206" t="s">
        <v>225</v>
      </c>
      <c r="C955" s="186">
        <v>626.4</v>
      </c>
      <c r="D955" s="186">
        <v>45.57598028927316</v>
      </c>
      <c r="E955" s="186">
        <v>610.8739745403111</v>
      </c>
      <c r="F955" s="186">
        <f t="shared" si="45"/>
        <v>656.4499548295843</v>
      </c>
      <c r="G955" s="199">
        <f t="shared" si="46"/>
        <v>1.047972469395888</v>
      </c>
      <c r="H955" s="191"/>
    </row>
    <row r="956" spans="1:8" ht="12.75" customHeight="1">
      <c r="A956" s="189">
        <v>16</v>
      </c>
      <c r="B956" s="206" t="s">
        <v>226</v>
      </c>
      <c r="C956" s="186">
        <v>516.3</v>
      </c>
      <c r="D956" s="186">
        <v>37.56525961582334</v>
      </c>
      <c r="E956" s="186">
        <v>503.52116867043844</v>
      </c>
      <c r="F956" s="186">
        <f t="shared" si="45"/>
        <v>541.0864282862618</v>
      </c>
      <c r="G956" s="199">
        <f t="shared" si="46"/>
        <v>1.048007802220147</v>
      </c>
      <c r="H956" s="191"/>
    </row>
    <row r="957" spans="1:8" ht="12.75" customHeight="1">
      <c r="A957" s="189">
        <v>17</v>
      </c>
      <c r="B957" s="206" t="s">
        <v>227</v>
      </c>
      <c r="C957" s="186">
        <v>530.6</v>
      </c>
      <c r="D957" s="186">
        <v>38.605707441711914</v>
      </c>
      <c r="E957" s="186">
        <v>453.77695544554456</v>
      </c>
      <c r="F957" s="186">
        <f t="shared" si="45"/>
        <v>492.38266288725646</v>
      </c>
      <c r="G957" s="199">
        <f t="shared" si="46"/>
        <v>0.9279733563649764</v>
      </c>
      <c r="H957" s="191"/>
    </row>
    <row r="958" spans="1:8" s="223" customFormat="1" ht="12.75" customHeight="1">
      <c r="A958" s="189">
        <v>18</v>
      </c>
      <c r="B958" s="206" t="s">
        <v>228</v>
      </c>
      <c r="C958" s="186">
        <v>576.5</v>
      </c>
      <c r="D958" s="186">
        <v>41.94532668704659</v>
      </c>
      <c r="E958" s="186">
        <v>562.2200053041018</v>
      </c>
      <c r="F958" s="186">
        <f t="shared" si="45"/>
        <v>604.1653319911484</v>
      </c>
      <c r="G958" s="199">
        <f t="shared" si="46"/>
        <v>1.0479884336359901</v>
      </c>
      <c r="H958" s="191"/>
    </row>
    <row r="959" spans="1:8" ht="12.75" customHeight="1">
      <c r="A959" s="189">
        <v>19</v>
      </c>
      <c r="B959" s="206" t="s">
        <v>229</v>
      </c>
      <c r="C959" s="186">
        <v>600.4</v>
      </c>
      <c r="D959" s="186">
        <v>43.684256969475754</v>
      </c>
      <c r="E959" s="186">
        <v>585.5279985855728</v>
      </c>
      <c r="F959" s="186">
        <f t="shared" si="45"/>
        <v>629.2122555550486</v>
      </c>
      <c r="G959" s="199">
        <f t="shared" si="46"/>
        <v>1.0479884336359904</v>
      </c>
      <c r="H959" s="191"/>
    </row>
    <row r="960" spans="1:8" ht="12.75" customHeight="1">
      <c r="A960" s="189">
        <v>20</v>
      </c>
      <c r="B960" s="206" t="s">
        <v>230</v>
      </c>
      <c r="C960" s="186">
        <v>410.6</v>
      </c>
      <c r="D960" s="186">
        <v>29.874676734954605</v>
      </c>
      <c r="E960" s="186">
        <v>400.429374115983</v>
      </c>
      <c r="F960" s="186">
        <f t="shared" si="45"/>
        <v>430.30405085093764</v>
      </c>
      <c r="G960" s="199">
        <f t="shared" si="46"/>
        <v>1.0479884336359904</v>
      </c>
      <c r="H960" s="191"/>
    </row>
    <row r="961" spans="1:8" ht="12.75" customHeight="1">
      <c r="A961" s="189">
        <v>21</v>
      </c>
      <c r="B961" s="206" t="s">
        <v>231</v>
      </c>
      <c r="C961" s="186">
        <v>961.3</v>
      </c>
      <c r="D961" s="186">
        <v>69.94283182004837</v>
      </c>
      <c r="E961" s="186">
        <v>937.5084494342291</v>
      </c>
      <c r="F961" s="186">
        <f t="shared" si="45"/>
        <v>1007.4512812542774</v>
      </c>
      <c r="G961" s="199">
        <f t="shared" si="46"/>
        <v>1.0480092387956699</v>
      </c>
      <c r="H961" s="191"/>
    </row>
    <row r="962" spans="1:8" ht="12.75" customHeight="1">
      <c r="A962" s="189">
        <v>22</v>
      </c>
      <c r="B962" s="206" t="s">
        <v>232</v>
      </c>
      <c r="C962" s="186">
        <v>332.70000000000005</v>
      </c>
      <c r="D962" s="186">
        <v>24.20678263448465</v>
      </c>
      <c r="E962" s="186">
        <v>324.44896923620934</v>
      </c>
      <c r="F962" s="186">
        <f t="shared" si="45"/>
        <v>348.65575187069396</v>
      </c>
      <c r="G962" s="199">
        <f t="shared" si="46"/>
        <v>1.047958376527484</v>
      </c>
      <c r="H962" s="191"/>
    </row>
    <row r="963" spans="1:8" ht="12.75" customHeight="1">
      <c r="A963" s="189">
        <v>23</v>
      </c>
      <c r="B963" s="206" t="s">
        <v>233</v>
      </c>
      <c r="C963" s="186">
        <v>345.20000000000005</v>
      </c>
      <c r="D963" s="186">
        <v>25.11626499977187</v>
      </c>
      <c r="E963" s="186">
        <v>336.63934229137203</v>
      </c>
      <c r="F963" s="186">
        <f t="shared" si="45"/>
        <v>361.7556072911439</v>
      </c>
      <c r="G963" s="199">
        <f t="shared" si="46"/>
        <v>1.0479594649222013</v>
      </c>
      <c r="H963" s="191"/>
    </row>
    <row r="964" spans="1:8" ht="12.75" customHeight="1">
      <c r="A964" s="189">
        <v>24</v>
      </c>
      <c r="B964" s="206" t="s">
        <v>234</v>
      </c>
      <c r="C964" s="186">
        <v>952.5</v>
      </c>
      <c r="D964" s="186">
        <v>69.30255623488617</v>
      </c>
      <c r="E964" s="186">
        <v>928.9064268033947</v>
      </c>
      <c r="F964" s="186">
        <f t="shared" si="45"/>
        <v>998.2089830382808</v>
      </c>
      <c r="G964" s="199">
        <f t="shared" si="46"/>
        <v>1.0479884336359904</v>
      </c>
      <c r="H964" s="191"/>
    </row>
    <row r="965" spans="1:8" ht="12.75" customHeight="1">
      <c r="A965" s="189">
        <v>25</v>
      </c>
      <c r="B965" s="206" t="s">
        <v>235</v>
      </c>
      <c r="C965" s="186">
        <v>522</v>
      </c>
      <c r="D965" s="186">
        <v>37.97998357439431</v>
      </c>
      <c r="E965" s="186">
        <v>509.06997878359266</v>
      </c>
      <c r="F965" s="186">
        <f t="shared" si="45"/>
        <v>547.0499623579869</v>
      </c>
      <c r="G965" s="199">
        <f t="shared" si="46"/>
        <v>1.0479884336359904</v>
      </c>
      <c r="H965" s="191"/>
    </row>
    <row r="966" spans="1:8" ht="12.75" customHeight="1">
      <c r="A966" s="189">
        <v>26</v>
      </c>
      <c r="B966" s="206" t="s">
        <v>236</v>
      </c>
      <c r="C966" s="186">
        <v>505.90000000000003</v>
      </c>
      <c r="D966" s="186">
        <v>36.808570287904374</v>
      </c>
      <c r="E966" s="186">
        <v>493.3687782885432</v>
      </c>
      <c r="F966" s="186">
        <f aca="true" t="shared" si="47" ref="F966:F972">D966+E966</f>
        <v>530.1773485764476</v>
      </c>
      <c r="G966" s="199">
        <f aca="true" t="shared" si="48" ref="G966:G972">F966/C966</f>
        <v>1.0479884336359904</v>
      </c>
      <c r="H966" s="191"/>
    </row>
    <row r="967" spans="1:8" ht="12.75" customHeight="1">
      <c r="A967" s="189">
        <v>27</v>
      </c>
      <c r="B967" s="206" t="s">
        <v>237</v>
      </c>
      <c r="C967" s="186">
        <v>502.1</v>
      </c>
      <c r="D967" s="186">
        <v>36.53208764885706</v>
      </c>
      <c r="E967" s="186">
        <v>489.6629048797737</v>
      </c>
      <c r="F967" s="186">
        <f t="shared" si="47"/>
        <v>526.1949925286308</v>
      </c>
      <c r="G967" s="199">
        <f t="shared" si="48"/>
        <v>1.0479884336359904</v>
      </c>
      <c r="H967" s="191"/>
    </row>
    <row r="968" spans="1:8" ht="12.75" customHeight="1">
      <c r="A968" s="189">
        <v>28</v>
      </c>
      <c r="B968" s="206" t="s">
        <v>238</v>
      </c>
      <c r="C968" s="186">
        <v>623.4000000000001</v>
      </c>
      <c r="D968" s="186">
        <v>45.35770452160425</v>
      </c>
      <c r="E968" s="186">
        <v>607.9582850070722</v>
      </c>
      <c r="F968" s="186">
        <f t="shared" si="47"/>
        <v>653.3159895286764</v>
      </c>
      <c r="G968" s="199">
        <f t="shared" si="48"/>
        <v>1.0479884336359901</v>
      </c>
      <c r="H968" s="191"/>
    </row>
    <row r="969" spans="1:8" ht="12.75" customHeight="1">
      <c r="A969" s="189">
        <v>29</v>
      </c>
      <c r="B969" s="206" t="s">
        <v>239</v>
      </c>
      <c r="C969" s="186">
        <v>262.9</v>
      </c>
      <c r="D969" s="186">
        <v>19.12823310672081</v>
      </c>
      <c r="E969" s="186">
        <v>256.38792609618105</v>
      </c>
      <c r="F969" s="186">
        <f t="shared" si="47"/>
        <v>275.51615920290186</v>
      </c>
      <c r="G969" s="199">
        <f t="shared" si="48"/>
        <v>1.0479884336359904</v>
      </c>
      <c r="H969" s="191"/>
    </row>
    <row r="970" spans="1:8" ht="12.75" customHeight="1">
      <c r="A970" s="189">
        <v>30</v>
      </c>
      <c r="B970" s="206" t="s">
        <v>240</v>
      </c>
      <c r="C970" s="186">
        <v>883.5</v>
      </c>
      <c r="D970" s="186">
        <v>64.28221357850072</v>
      </c>
      <c r="E970" s="186">
        <v>861.6155675388968</v>
      </c>
      <c r="F970" s="186">
        <f t="shared" si="47"/>
        <v>925.8977811173975</v>
      </c>
      <c r="G970" s="199">
        <f t="shared" si="48"/>
        <v>1.0479884336359904</v>
      </c>
      <c r="H970" s="191"/>
    </row>
    <row r="971" spans="1:8" ht="12.75" customHeight="1">
      <c r="A971" s="189">
        <v>31</v>
      </c>
      <c r="B971" s="206" t="s">
        <v>241</v>
      </c>
      <c r="C971" s="186">
        <v>419.6</v>
      </c>
      <c r="D971" s="186">
        <v>30.529504037961402</v>
      </c>
      <c r="E971" s="186">
        <v>409.2064427157001</v>
      </c>
      <c r="F971" s="186">
        <f t="shared" si="47"/>
        <v>439.73594675366155</v>
      </c>
      <c r="G971" s="199">
        <f t="shared" si="48"/>
        <v>1.0479884336359904</v>
      </c>
      <c r="H971" s="191"/>
    </row>
    <row r="972" spans="1:8" ht="12.75" customHeight="1">
      <c r="A972" s="189">
        <v>32</v>
      </c>
      <c r="B972" s="206" t="s">
        <v>242</v>
      </c>
      <c r="C972" s="186">
        <v>377.8</v>
      </c>
      <c r="D972" s="186">
        <v>27.48819500844094</v>
      </c>
      <c r="E972" s="186">
        <v>368.4418352192362</v>
      </c>
      <c r="F972" s="186">
        <f t="shared" si="47"/>
        <v>395.93003022767715</v>
      </c>
      <c r="G972" s="199">
        <f t="shared" si="48"/>
        <v>1.0479884336359904</v>
      </c>
      <c r="H972" s="191"/>
    </row>
    <row r="973" spans="1:7" ht="12.75" customHeight="1">
      <c r="A973" s="189">
        <v>33</v>
      </c>
      <c r="B973" s="206" t="s">
        <v>243</v>
      </c>
      <c r="C973" s="186">
        <v>230.89999999999998</v>
      </c>
      <c r="D973" s="186">
        <v>16.79995825158553</v>
      </c>
      <c r="E973" s="186">
        <v>225.18057107496463</v>
      </c>
      <c r="F973" s="186">
        <f t="shared" si="45"/>
        <v>241.98052932655017</v>
      </c>
      <c r="G973" s="199">
        <f t="shared" si="46"/>
        <v>1.0479884336359904</v>
      </c>
    </row>
    <row r="974" spans="1:8" ht="12.75" customHeight="1">
      <c r="A974" s="189">
        <v>34</v>
      </c>
      <c r="B974" s="206" t="s">
        <v>244</v>
      </c>
      <c r="C974" s="186">
        <v>270.79999999999995</v>
      </c>
      <c r="D974" s="186">
        <v>19.703025961582334</v>
      </c>
      <c r="E974" s="186">
        <v>264.10224186704386</v>
      </c>
      <c r="F974" s="186">
        <f t="shared" si="45"/>
        <v>283.8052678286262</v>
      </c>
      <c r="G974" s="199">
        <f t="shared" si="46"/>
        <v>1.0480253612578516</v>
      </c>
      <c r="H974" s="10" t="s">
        <v>12</v>
      </c>
    </row>
    <row r="975" spans="1:7" ht="12.75" customHeight="1">
      <c r="A975" s="189">
        <v>35</v>
      </c>
      <c r="B975" s="206" t="s">
        <v>245</v>
      </c>
      <c r="C975" s="186">
        <v>521.5999999999999</v>
      </c>
      <c r="D975" s="186">
        <v>37.95088013870511</v>
      </c>
      <c r="E975" s="186">
        <v>508.68988684582746</v>
      </c>
      <c r="F975" s="186">
        <f t="shared" si="45"/>
        <v>546.6407669845325</v>
      </c>
      <c r="G975" s="199">
        <f t="shared" si="46"/>
        <v>1.0480076054151315</v>
      </c>
    </row>
    <row r="976" spans="1:7" ht="15" customHeight="1">
      <c r="A976" s="34"/>
      <c r="B976" s="1" t="s">
        <v>27</v>
      </c>
      <c r="C976" s="158">
        <v>17533.6</v>
      </c>
      <c r="D976" s="158">
        <v>1275.72</v>
      </c>
      <c r="E976" s="158">
        <v>17035.609999999997</v>
      </c>
      <c r="F976" s="158">
        <f>D976+E976</f>
        <v>18311.329999999998</v>
      </c>
      <c r="G976" s="39">
        <f>F976/C976</f>
        <v>1.0443565497102705</v>
      </c>
    </row>
    <row r="977" spans="1:7" ht="13.5" customHeight="1">
      <c r="A977" s="72"/>
      <c r="B977" s="73"/>
      <c r="C977" s="74"/>
      <c r="D977" s="74"/>
      <c r="E977" s="75"/>
      <c r="F977" s="76"/>
      <c r="G977" s="77"/>
    </row>
    <row r="978" spans="1:7" ht="13.5" customHeight="1">
      <c r="A978" s="47" t="s">
        <v>75</v>
      </c>
      <c r="B978" s="101"/>
      <c r="C978" s="101"/>
      <c r="D978" s="101"/>
      <c r="E978" s="102"/>
      <c r="F978" s="102"/>
      <c r="G978" s="102"/>
    </row>
    <row r="979" spans="1:7" ht="13.5" customHeight="1">
      <c r="A979" s="47" t="s">
        <v>189</v>
      </c>
      <c r="B979" s="101"/>
      <c r="C979" s="101"/>
      <c r="D979" s="101"/>
      <c r="E979" s="102"/>
      <c r="F979" s="102"/>
      <c r="G979" s="102"/>
    </row>
    <row r="980" spans="1:7" ht="57">
      <c r="A980" s="16" t="s">
        <v>37</v>
      </c>
      <c r="B980" s="16" t="s">
        <v>38</v>
      </c>
      <c r="C980" s="16" t="s">
        <v>195</v>
      </c>
      <c r="D980" s="16" t="s">
        <v>76</v>
      </c>
      <c r="E980" s="16" t="s">
        <v>77</v>
      </c>
      <c r="F980" s="16" t="s">
        <v>78</v>
      </c>
      <c r="G980" s="104"/>
    </row>
    <row r="981" spans="1:7" ht="15">
      <c r="A981" s="103">
        <v>1</v>
      </c>
      <c r="B981" s="103">
        <v>2</v>
      </c>
      <c r="C981" s="103">
        <v>3</v>
      </c>
      <c r="D981" s="103">
        <v>4</v>
      </c>
      <c r="E981" s="103">
        <v>5</v>
      </c>
      <c r="F981" s="103">
        <v>6</v>
      </c>
      <c r="G981" s="104"/>
    </row>
    <row r="982" spans="1:7" ht="12.75" customHeight="1">
      <c r="A982" s="18">
        <v>1</v>
      </c>
      <c r="B982" s="206" t="s">
        <v>211</v>
      </c>
      <c r="C982" s="186">
        <v>955.4000000000001</v>
      </c>
      <c r="D982" s="186">
        <v>1001.2481494958253</v>
      </c>
      <c r="E982" s="186">
        <v>943</v>
      </c>
      <c r="F982" s="216">
        <f>E982/C982</f>
        <v>0.9870211429767636</v>
      </c>
      <c r="G982" s="31"/>
    </row>
    <row r="983" spans="1:7" ht="12.75" customHeight="1">
      <c r="A983" s="18">
        <v>2</v>
      </c>
      <c r="B983" s="206" t="s">
        <v>212</v>
      </c>
      <c r="C983" s="186">
        <v>282.1</v>
      </c>
      <c r="D983" s="186">
        <v>295.63753712871284</v>
      </c>
      <c r="E983" s="186">
        <v>285</v>
      </c>
      <c r="F983" s="216">
        <f aca="true" t="shared" si="49" ref="F983:F1017">E983/C983</f>
        <v>1.0102800425381069</v>
      </c>
      <c r="G983" s="31"/>
    </row>
    <row r="984" spans="1:7" ht="12.75" customHeight="1">
      <c r="A984" s="18">
        <v>3</v>
      </c>
      <c r="B984" s="206" t="s">
        <v>213</v>
      </c>
      <c r="C984" s="186">
        <v>466.5</v>
      </c>
      <c r="D984" s="186">
        <v>488.8866042911894</v>
      </c>
      <c r="E984" s="186">
        <v>457.5</v>
      </c>
      <c r="F984" s="216">
        <f t="shared" si="49"/>
        <v>0.9807073954983923</v>
      </c>
      <c r="G984" s="31"/>
    </row>
    <row r="985" spans="1:7" ht="12.75" customHeight="1">
      <c r="A985" s="18">
        <v>4</v>
      </c>
      <c r="B985" s="206" t="s">
        <v>214</v>
      </c>
      <c r="C985" s="186">
        <v>801</v>
      </c>
      <c r="D985" s="186">
        <v>839.4387353424282</v>
      </c>
      <c r="E985" s="186">
        <v>629</v>
      </c>
      <c r="F985" s="216">
        <f t="shared" si="49"/>
        <v>0.7852684144818977</v>
      </c>
      <c r="G985" s="31"/>
    </row>
    <row r="986" spans="1:7" ht="12.75" customHeight="1">
      <c r="A986" s="18">
        <v>5</v>
      </c>
      <c r="B986" s="206" t="s">
        <v>215</v>
      </c>
      <c r="C986" s="186">
        <v>684.5999999999999</v>
      </c>
      <c r="D986" s="186">
        <v>717.452881667199</v>
      </c>
      <c r="E986" s="186">
        <v>684.5999999999999</v>
      </c>
      <c r="F986" s="216">
        <f t="shared" si="49"/>
        <v>1</v>
      </c>
      <c r="G986" s="31"/>
    </row>
    <row r="987" spans="1:7" ht="12.75" customHeight="1">
      <c r="A987" s="18">
        <v>6</v>
      </c>
      <c r="B987" s="206" t="s">
        <v>216</v>
      </c>
      <c r="C987" s="186">
        <v>225</v>
      </c>
      <c r="D987" s="186">
        <v>235.7973975680978</v>
      </c>
      <c r="E987" s="186">
        <v>225.10000000000002</v>
      </c>
      <c r="F987" s="216">
        <f t="shared" si="49"/>
        <v>1.0004444444444445</v>
      </c>
      <c r="G987" s="31"/>
    </row>
    <row r="988" spans="1:7" ht="12.75" customHeight="1">
      <c r="A988" s="18">
        <v>7</v>
      </c>
      <c r="B988" s="206" t="s">
        <v>217</v>
      </c>
      <c r="C988" s="186">
        <v>460.90000000000003</v>
      </c>
      <c r="D988" s="186">
        <v>483.01786906282797</v>
      </c>
      <c r="E988" s="186">
        <v>458.20000000000005</v>
      </c>
      <c r="F988" s="216">
        <f t="shared" si="49"/>
        <v>0.9941418962898677</v>
      </c>
      <c r="G988" s="31"/>
    </row>
    <row r="989" spans="1:7" ht="12.75" customHeight="1">
      <c r="A989" s="18">
        <v>8</v>
      </c>
      <c r="B989" s="206" t="s">
        <v>218</v>
      </c>
      <c r="C989" s="186">
        <v>416.5</v>
      </c>
      <c r="D989" s="186">
        <v>436.48718260939</v>
      </c>
      <c r="E989" s="186">
        <v>416.5</v>
      </c>
      <c r="F989" s="216">
        <f t="shared" si="49"/>
        <v>1</v>
      </c>
      <c r="G989" s="31"/>
    </row>
    <row r="990" spans="1:7" ht="12.75" customHeight="1">
      <c r="A990" s="18">
        <v>9</v>
      </c>
      <c r="B990" s="206" t="s">
        <v>219</v>
      </c>
      <c r="C990" s="186">
        <v>341.6</v>
      </c>
      <c r="D990" s="186">
        <v>357.99284893005427</v>
      </c>
      <c r="E990" s="186">
        <v>342.8</v>
      </c>
      <c r="F990" s="216">
        <f t="shared" si="49"/>
        <v>1.0035128805620608</v>
      </c>
      <c r="G990" s="31"/>
    </row>
    <row r="991" spans="1:7" ht="12.75" customHeight="1">
      <c r="A991" s="18">
        <v>10</v>
      </c>
      <c r="B991" s="206" t="s">
        <v>220</v>
      </c>
      <c r="C991" s="186">
        <v>339</v>
      </c>
      <c r="D991" s="186">
        <v>355.26807900260076</v>
      </c>
      <c r="E991" s="186">
        <v>343.5</v>
      </c>
      <c r="F991" s="216">
        <f t="shared" si="49"/>
        <v>1.0132743362831858</v>
      </c>
      <c r="G991" s="31"/>
    </row>
    <row r="992" spans="1:7" ht="12.75" customHeight="1">
      <c r="A992" s="18">
        <v>11</v>
      </c>
      <c r="B992" s="206" t="s">
        <v>221</v>
      </c>
      <c r="C992" s="186">
        <v>256</v>
      </c>
      <c r="D992" s="186">
        <v>268.28503901081353</v>
      </c>
      <c r="E992" s="186">
        <v>256</v>
      </c>
      <c r="F992" s="216">
        <f t="shared" si="49"/>
        <v>1</v>
      </c>
      <c r="G992" s="31"/>
    </row>
    <row r="993" spans="1:7" ht="12.75" customHeight="1">
      <c r="A993" s="18">
        <v>12</v>
      </c>
      <c r="B993" s="206" t="s">
        <v>222</v>
      </c>
      <c r="C993" s="186">
        <v>232.7</v>
      </c>
      <c r="D993" s="186">
        <v>243.85690850709494</v>
      </c>
      <c r="E993" s="186">
        <v>231.70000000000002</v>
      </c>
      <c r="F993" s="216">
        <f t="shared" si="49"/>
        <v>0.9957026214009456</v>
      </c>
      <c r="G993" s="31"/>
    </row>
    <row r="994" spans="1:7" ht="12.75" customHeight="1">
      <c r="A994" s="18">
        <v>13</v>
      </c>
      <c r="B994" s="206" t="s">
        <v>223</v>
      </c>
      <c r="C994" s="186">
        <v>677.4</v>
      </c>
      <c r="D994" s="186">
        <v>709.9073649450199</v>
      </c>
      <c r="E994" s="186">
        <v>677.4</v>
      </c>
      <c r="F994" s="216">
        <f t="shared" si="49"/>
        <v>1</v>
      </c>
      <c r="G994" s="31"/>
    </row>
    <row r="995" spans="1:7" ht="12.75" customHeight="1">
      <c r="A995" s="18">
        <v>14</v>
      </c>
      <c r="B995" s="206" t="s">
        <v>224</v>
      </c>
      <c r="C995" s="186">
        <v>421.9</v>
      </c>
      <c r="D995" s="186">
        <v>442.1363201510243</v>
      </c>
      <c r="E995" s="186">
        <v>416.4</v>
      </c>
      <c r="F995" s="216">
        <f t="shared" si="49"/>
        <v>0.9869637354823418</v>
      </c>
      <c r="G995" s="31"/>
    </row>
    <row r="996" spans="1:7" ht="12.75" customHeight="1">
      <c r="A996" s="18">
        <v>15</v>
      </c>
      <c r="B996" s="206" t="s">
        <v>225</v>
      </c>
      <c r="C996" s="186">
        <v>626.4</v>
      </c>
      <c r="D996" s="186">
        <v>656.4499548295843</v>
      </c>
      <c r="E996" s="186">
        <v>628.8</v>
      </c>
      <c r="F996" s="216">
        <f t="shared" si="49"/>
        <v>1.003831417624521</v>
      </c>
      <c r="G996" s="31"/>
    </row>
    <row r="997" spans="1:7" ht="12.75" customHeight="1">
      <c r="A997" s="18">
        <v>16</v>
      </c>
      <c r="B997" s="206" t="s">
        <v>226</v>
      </c>
      <c r="C997" s="186">
        <v>516.3</v>
      </c>
      <c r="D997" s="186">
        <v>541.0864282862618</v>
      </c>
      <c r="E997" s="186">
        <v>516.3</v>
      </c>
      <c r="F997" s="216">
        <f t="shared" si="49"/>
        <v>1</v>
      </c>
      <c r="G997" s="31"/>
    </row>
    <row r="998" spans="1:7" ht="12.75" customHeight="1">
      <c r="A998" s="18">
        <v>17</v>
      </c>
      <c r="B998" s="206" t="s">
        <v>227</v>
      </c>
      <c r="C998" s="186">
        <v>530.6</v>
      </c>
      <c r="D998" s="186">
        <v>492.38266288725646</v>
      </c>
      <c r="E998" s="186">
        <v>520.4</v>
      </c>
      <c r="F998" s="216">
        <f t="shared" si="49"/>
        <v>0.9807764794572181</v>
      </c>
      <c r="G998" s="31"/>
    </row>
    <row r="999" spans="1:7" ht="12.75" customHeight="1">
      <c r="A999" s="18">
        <v>18</v>
      </c>
      <c r="B999" s="206" t="s">
        <v>228</v>
      </c>
      <c r="C999" s="186">
        <v>576.5</v>
      </c>
      <c r="D999" s="186">
        <v>604.1653319911484</v>
      </c>
      <c r="E999" s="186">
        <v>566.7</v>
      </c>
      <c r="F999" s="216">
        <f t="shared" si="49"/>
        <v>0.9830008673026888</v>
      </c>
      <c r="G999" s="31"/>
    </row>
    <row r="1000" spans="1:7" ht="12.75" customHeight="1">
      <c r="A1000" s="18">
        <v>19</v>
      </c>
      <c r="B1000" s="206" t="s">
        <v>229</v>
      </c>
      <c r="C1000" s="186">
        <v>600.4</v>
      </c>
      <c r="D1000" s="186">
        <v>629.2122555550486</v>
      </c>
      <c r="E1000" s="186">
        <v>594.8</v>
      </c>
      <c r="F1000" s="216">
        <f t="shared" si="49"/>
        <v>0.9906728847435043</v>
      </c>
      <c r="G1000" s="31"/>
    </row>
    <row r="1001" spans="1:7" ht="12.75" customHeight="1">
      <c r="A1001" s="18">
        <v>20</v>
      </c>
      <c r="B1001" s="206" t="s">
        <v>230</v>
      </c>
      <c r="C1001" s="186">
        <v>410.6</v>
      </c>
      <c r="D1001" s="186">
        <v>430.30405085093764</v>
      </c>
      <c r="E1001" s="186">
        <v>348.9</v>
      </c>
      <c r="F1001" s="216">
        <f t="shared" si="49"/>
        <v>0.8497320993667802</v>
      </c>
      <c r="G1001" s="31"/>
    </row>
    <row r="1002" spans="1:7" ht="12.75" customHeight="1">
      <c r="A1002" s="18">
        <v>21</v>
      </c>
      <c r="B1002" s="206" t="s">
        <v>231</v>
      </c>
      <c r="C1002" s="186">
        <v>961.3</v>
      </c>
      <c r="D1002" s="186">
        <v>1007.4512812542774</v>
      </c>
      <c r="E1002" s="186">
        <v>978</v>
      </c>
      <c r="F1002" s="216">
        <f t="shared" si="49"/>
        <v>1.0173723083324664</v>
      </c>
      <c r="G1002" s="31"/>
    </row>
    <row r="1003" spans="1:7" ht="12.75" customHeight="1">
      <c r="A1003" s="18">
        <v>22</v>
      </c>
      <c r="B1003" s="206" t="s">
        <v>232</v>
      </c>
      <c r="C1003" s="186">
        <v>332.70000000000005</v>
      </c>
      <c r="D1003" s="186">
        <v>348.65575187069396</v>
      </c>
      <c r="E1003" s="186">
        <v>332.70000000000005</v>
      </c>
      <c r="F1003" s="216">
        <f t="shared" si="49"/>
        <v>1</v>
      </c>
      <c r="G1003" s="31"/>
    </row>
    <row r="1004" spans="1:7" ht="12.75" customHeight="1">
      <c r="A1004" s="18">
        <v>23</v>
      </c>
      <c r="B1004" s="206" t="s">
        <v>233</v>
      </c>
      <c r="C1004" s="186">
        <v>345.20000000000005</v>
      </c>
      <c r="D1004" s="186">
        <v>361.7556072911439</v>
      </c>
      <c r="E1004" s="186">
        <v>338.6</v>
      </c>
      <c r="F1004" s="216">
        <f t="shared" si="49"/>
        <v>0.9808806488991888</v>
      </c>
      <c r="G1004" s="31"/>
    </row>
    <row r="1005" spans="1:7" ht="12.75" customHeight="1">
      <c r="A1005" s="18">
        <v>24</v>
      </c>
      <c r="B1005" s="206" t="s">
        <v>234</v>
      </c>
      <c r="C1005" s="186">
        <v>952.5</v>
      </c>
      <c r="D1005" s="186">
        <v>998.2089830382808</v>
      </c>
      <c r="E1005" s="186">
        <v>952.5</v>
      </c>
      <c r="F1005" s="216">
        <f t="shared" si="49"/>
        <v>1</v>
      </c>
      <c r="G1005" s="31"/>
    </row>
    <row r="1006" spans="1:8" ht="12.75" customHeight="1">
      <c r="A1006" s="18">
        <v>25</v>
      </c>
      <c r="B1006" s="206" t="s">
        <v>235</v>
      </c>
      <c r="C1006" s="186">
        <v>522</v>
      </c>
      <c r="D1006" s="186">
        <v>547.0499623579869</v>
      </c>
      <c r="E1006" s="186">
        <v>513.9</v>
      </c>
      <c r="F1006" s="216">
        <f t="shared" si="49"/>
        <v>0.9844827586206896</v>
      </c>
      <c r="G1006" s="31"/>
      <c r="H1006" s="10" t="s">
        <v>12</v>
      </c>
    </row>
    <row r="1007" spans="1:7" ht="12.75" customHeight="1">
      <c r="A1007" s="18">
        <v>26</v>
      </c>
      <c r="B1007" s="206" t="s">
        <v>236</v>
      </c>
      <c r="C1007" s="186">
        <v>505.90000000000003</v>
      </c>
      <c r="D1007" s="186">
        <v>530.1773485764476</v>
      </c>
      <c r="E1007" s="186">
        <v>459.5</v>
      </c>
      <c r="F1007" s="216">
        <f t="shared" si="49"/>
        <v>0.9082822692231666</v>
      </c>
      <c r="G1007" s="31"/>
    </row>
    <row r="1008" spans="1:7" ht="12.75" customHeight="1">
      <c r="A1008" s="18">
        <v>27</v>
      </c>
      <c r="B1008" s="206" t="s">
        <v>237</v>
      </c>
      <c r="C1008" s="186">
        <v>502.1</v>
      </c>
      <c r="D1008" s="186">
        <v>526.1949925286308</v>
      </c>
      <c r="E1008" s="186">
        <v>502.4</v>
      </c>
      <c r="F1008" s="216">
        <f t="shared" si="49"/>
        <v>1.000597490539733</v>
      </c>
      <c r="G1008" s="31"/>
    </row>
    <row r="1009" spans="1:7" ht="12.75" customHeight="1">
      <c r="A1009" s="18">
        <v>28</v>
      </c>
      <c r="B1009" s="206" t="s">
        <v>238</v>
      </c>
      <c r="C1009" s="186">
        <v>623.4000000000001</v>
      </c>
      <c r="D1009" s="186">
        <v>653.3159895286764</v>
      </c>
      <c r="E1009" s="186">
        <v>622.4</v>
      </c>
      <c r="F1009" s="216">
        <f t="shared" si="49"/>
        <v>0.9983958934873274</v>
      </c>
      <c r="G1009" s="31"/>
    </row>
    <row r="1010" spans="1:7" ht="12.75" customHeight="1">
      <c r="A1010" s="18">
        <v>29</v>
      </c>
      <c r="B1010" s="206" t="s">
        <v>239</v>
      </c>
      <c r="C1010" s="186">
        <v>262.9</v>
      </c>
      <c r="D1010" s="186">
        <v>275.51615920290186</v>
      </c>
      <c r="E1010" s="186">
        <v>257.5</v>
      </c>
      <c r="F1010" s="216">
        <f t="shared" si="49"/>
        <v>0.9794598706732599</v>
      </c>
      <c r="G1010" s="31"/>
    </row>
    <row r="1011" spans="1:8" ht="12.75" customHeight="1">
      <c r="A1011" s="18">
        <v>30</v>
      </c>
      <c r="B1011" s="206" t="s">
        <v>240</v>
      </c>
      <c r="C1011" s="186">
        <v>883.5</v>
      </c>
      <c r="D1011" s="186">
        <v>925.8977811173975</v>
      </c>
      <c r="E1011" s="186">
        <v>856.7</v>
      </c>
      <c r="F1011" s="216">
        <f t="shared" si="49"/>
        <v>0.9696661007357102</v>
      </c>
      <c r="G1011" s="31"/>
      <c r="H1011" s="10" t="s">
        <v>12</v>
      </c>
    </row>
    <row r="1012" spans="1:7" ht="12.75" customHeight="1">
      <c r="A1012" s="18">
        <v>31</v>
      </c>
      <c r="B1012" s="206" t="s">
        <v>241</v>
      </c>
      <c r="C1012" s="186">
        <v>419.6</v>
      </c>
      <c r="D1012" s="186">
        <v>439.73594675366155</v>
      </c>
      <c r="E1012" s="186">
        <v>418.7</v>
      </c>
      <c r="F1012" s="216">
        <f t="shared" si="49"/>
        <v>0.9978551000953289</v>
      </c>
      <c r="G1012" s="31"/>
    </row>
    <row r="1013" spans="1:7" ht="12.75" customHeight="1">
      <c r="A1013" s="18">
        <v>32</v>
      </c>
      <c r="B1013" s="206" t="s">
        <v>242</v>
      </c>
      <c r="C1013" s="186">
        <v>377.8</v>
      </c>
      <c r="D1013" s="186">
        <v>395.93003022767715</v>
      </c>
      <c r="E1013" s="186">
        <v>351.5</v>
      </c>
      <c r="F1013" s="216">
        <f t="shared" si="49"/>
        <v>0.9303864478560084</v>
      </c>
      <c r="G1013" s="31"/>
    </row>
    <row r="1014" spans="1:7" ht="12.75" customHeight="1">
      <c r="A1014" s="18">
        <v>33</v>
      </c>
      <c r="B1014" s="206" t="s">
        <v>243</v>
      </c>
      <c r="C1014" s="186">
        <v>230.89999999999998</v>
      </c>
      <c r="D1014" s="186">
        <v>241.98052932655017</v>
      </c>
      <c r="E1014" s="186">
        <v>231.5</v>
      </c>
      <c r="F1014" s="216">
        <f t="shared" si="49"/>
        <v>1.002598527501083</v>
      </c>
      <c r="G1014" s="31"/>
    </row>
    <row r="1015" spans="1:7" ht="12.75" customHeight="1">
      <c r="A1015" s="18">
        <v>34</v>
      </c>
      <c r="B1015" s="206" t="s">
        <v>244</v>
      </c>
      <c r="C1015" s="186">
        <v>270.79999999999995</v>
      </c>
      <c r="D1015" s="186">
        <v>283.8052678286262</v>
      </c>
      <c r="E1015" s="186">
        <v>231</v>
      </c>
      <c r="F1015" s="216">
        <f t="shared" si="49"/>
        <v>0.8530280649926146</v>
      </c>
      <c r="G1015" s="31"/>
    </row>
    <row r="1016" spans="1:7" ht="12.75" customHeight="1">
      <c r="A1016" s="18">
        <v>35</v>
      </c>
      <c r="B1016" s="206" t="s">
        <v>245</v>
      </c>
      <c r="C1016" s="186">
        <v>521.5999999999999</v>
      </c>
      <c r="D1016" s="186">
        <v>546.6407669845325</v>
      </c>
      <c r="E1016" s="186">
        <v>523.6</v>
      </c>
      <c r="F1016" s="216">
        <f t="shared" si="49"/>
        <v>1.003834355828221</v>
      </c>
      <c r="G1016" s="31"/>
    </row>
    <row r="1017" spans="1:8" ht="14.25" customHeight="1">
      <c r="A1017" s="34"/>
      <c r="B1017" s="1" t="s">
        <v>27</v>
      </c>
      <c r="C1017" s="158">
        <v>17533.6</v>
      </c>
      <c r="D1017" s="158">
        <v>18311.329999999998</v>
      </c>
      <c r="E1017" s="158">
        <v>17113.1</v>
      </c>
      <c r="F1017" s="168">
        <f t="shared" si="49"/>
        <v>0.9760174750193913</v>
      </c>
      <c r="G1017" s="31"/>
      <c r="H1017" s="10" t="s">
        <v>12</v>
      </c>
    </row>
    <row r="1018" spans="1:7" ht="13.5" customHeight="1">
      <c r="A1018" s="105"/>
      <c r="B1018" s="3"/>
      <c r="C1018" s="4"/>
      <c r="D1018" s="106"/>
      <c r="E1018" s="107"/>
      <c r="F1018" s="106"/>
      <c r="G1018" s="132"/>
    </row>
    <row r="1019" spans="1:7" ht="13.5" customHeight="1">
      <c r="A1019" s="47" t="s">
        <v>79</v>
      </c>
      <c r="B1019" s="101"/>
      <c r="C1019" s="101"/>
      <c r="D1019" s="101"/>
      <c r="E1019" s="102"/>
      <c r="F1019" s="102"/>
      <c r="G1019" s="102"/>
    </row>
    <row r="1020" spans="1:7" ht="13.5" customHeight="1">
      <c r="A1020" s="47" t="s">
        <v>189</v>
      </c>
      <c r="B1020" s="101"/>
      <c r="C1020" s="101"/>
      <c r="D1020" s="101"/>
      <c r="E1020" s="102"/>
      <c r="F1020" s="102"/>
      <c r="G1020" s="102"/>
    </row>
    <row r="1021" spans="1:7" ht="49.5" customHeight="1">
      <c r="A1021" s="16" t="s">
        <v>37</v>
      </c>
      <c r="B1021" s="16" t="s">
        <v>38</v>
      </c>
      <c r="C1021" s="16" t="s">
        <v>195</v>
      </c>
      <c r="D1021" s="16" t="s">
        <v>76</v>
      </c>
      <c r="E1021" s="16" t="s">
        <v>196</v>
      </c>
      <c r="F1021" s="16" t="s">
        <v>197</v>
      </c>
      <c r="G1021" s="108"/>
    </row>
    <row r="1022" spans="1:7" ht="14.25" customHeight="1">
      <c r="A1022" s="103">
        <v>1</v>
      </c>
      <c r="B1022" s="103">
        <v>2</v>
      </c>
      <c r="C1022" s="103">
        <v>3</v>
      </c>
      <c r="D1022" s="103">
        <v>4</v>
      </c>
      <c r="E1022" s="103">
        <v>5</v>
      </c>
      <c r="F1022" s="103">
        <v>6</v>
      </c>
      <c r="G1022" s="108"/>
    </row>
    <row r="1023" spans="1:7" ht="12.75" customHeight="1">
      <c r="A1023" s="18">
        <v>1</v>
      </c>
      <c r="B1023" s="206" t="s">
        <v>211</v>
      </c>
      <c r="C1023" s="166">
        <v>955.4000000000001</v>
      </c>
      <c r="D1023" s="166">
        <v>1001.2481494958253</v>
      </c>
      <c r="E1023" s="166">
        <v>58.24814949582526</v>
      </c>
      <c r="F1023" s="167">
        <f>E1023/C1023</f>
        <v>0.06096729065922677</v>
      </c>
      <c r="G1023" s="31"/>
    </row>
    <row r="1024" spans="1:7" ht="12.75" customHeight="1">
      <c r="A1024" s="18">
        <v>2</v>
      </c>
      <c r="B1024" s="206" t="s">
        <v>212</v>
      </c>
      <c r="C1024" s="166">
        <v>282.1</v>
      </c>
      <c r="D1024" s="166">
        <v>295.63753712871284</v>
      </c>
      <c r="E1024" s="166">
        <v>10.637537128712864</v>
      </c>
      <c r="F1024" s="167">
        <f aca="true" t="shared" si="50" ref="F1024:F1057">E1024/C1024</f>
        <v>0.037708391097883244</v>
      </c>
      <c r="G1024" s="31"/>
    </row>
    <row r="1025" spans="1:7" ht="12.75" customHeight="1">
      <c r="A1025" s="18">
        <v>3</v>
      </c>
      <c r="B1025" s="206" t="s">
        <v>213</v>
      </c>
      <c r="C1025" s="166">
        <v>466.5</v>
      </c>
      <c r="D1025" s="166">
        <v>488.8866042911894</v>
      </c>
      <c r="E1025" s="166">
        <v>31.386604291189457</v>
      </c>
      <c r="F1025" s="167">
        <f t="shared" si="50"/>
        <v>0.06728103813759798</v>
      </c>
      <c r="G1025" s="31"/>
    </row>
    <row r="1026" spans="1:7" ht="12.75" customHeight="1">
      <c r="A1026" s="18">
        <v>4</v>
      </c>
      <c r="B1026" s="206" t="s">
        <v>214</v>
      </c>
      <c r="C1026" s="166">
        <v>801</v>
      </c>
      <c r="D1026" s="166">
        <v>839.4387353424282</v>
      </c>
      <c r="E1026" s="166">
        <v>210.43873534242826</v>
      </c>
      <c r="F1026" s="167">
        <f t="shared" si="50"/>
        <v>0.2627200191540927</v>
      </c>
      <c r="G1026" s="31"/>
    </row>
    <row r="1027" spans="1:7" ht="12.75" customHeight="1">
      <c r="A1027" s="18">
        <v>5</v>
      </c>
      <c r="B1027" s="206" t="s">
        <v>215</v>
      </c>
      <c r="C1027" s="166">
        <v>684.5999999999999</v>
      </c>
      <c r="D1027" s="166">
        <v>717.452881667199</v>
      </c>
      <c r="E1027" s="166">
        <v>32.85288166719897</v>
      </c>
      <c r="F1027" s="167">
        <f t="shared" si="50"/>
        <v>0.04798843363599033</v>
      </c>
      <c r="G1027" s="31"/>
    </row>
    <row r="1028" spans="1:7" ht="12.75" customHeight="1">
      <c r="A1028" s="18">
        <v>6</v>
      </c>
      <c r="B1028" s="206" t="s">
        <v>216</v>
      </c>
      <c r="C1028" s="166">
        <v>225</v>
      </c>
      <c r="D1028" s="166">
        <v>235.7973975680978</v>
      </c>
      <c r="E1028" s="166">
        <v>10.697397568097813</v>
      </c>
      <c r="F1028" s="167">
        <f t="shared" si="50"/>
        <v>0.047543989191545837</v>
      </c>
      <c r="G1028" s="31"/>
    </row>
    <row r="1029" spans="1:7" ht="12.75" customHeight="1">
      <c r="A1029" s="18">
        <v>7</v>
      </c>
      <c r="B1029" s="206" t="s">
        <v>217</v>
      </c>
      <c r="C1029" s="166">
        <v>460.90000000000003</v>
      </c>
      <c r="D1029" s="166">
        <v>483.01786906282797</v>
      </c>
      <c r="E1029" s="166">
        <v>24.817869062827953</v>
      </c>
      <c r="F1029" s="167">
        <f t="shared" si="50"/>
        <v>0.05384653734612269</v>
      </c>
      <c r="G1029" s="31"/>
    </row>
    <row r="1030" spans="1:7" ht="12.75" customHeight="1">
      <c r="A1030" s="18">
        <v>8</v>
      </c>
      <c r="B1030" s="206" t="s">
        <v>218</v>
      </c>
      <c r="C1030" s="166">
        <v>416.5</v>
      </c>
      <c r="D1030" s="166">
        <v>436.48718260939</v>
      </c>
      <c r="E1030" s="166">
        <v>19.987182609389976</v>
      </c>
      <c r="F1030" s="167">
        <f t="shared" si="50"/>
        <v>0.04798843363599034</v>
      </c>
      <c r="G1030" s="31"/>
    </row>
    <row r="1031" spans="1:7" ht="12.75" customHeight="1">
      <c r="A1031" s="18">
        <v>9</v>
      </c>
      <c r="B1031" s="206" t="s">
        <v>219</v>
      </c>
      <c r="C1031" s="166">
        <v>341.6</v>
      </c>
      <c r="D1031" s="166">
        <v>357.99284893005427</v>
      </c>
      <c r="E1031" s="166">
        <v>15.192848930054254</v>
      </c>
      <c r="F1031" s="167">
        <f t="shared" si="50"/>
        <v>0.04447555307392931</v>
      </c>
      <c r="G1031" s="31"/>
    </row>
    <row r="1032" spans="1:7" ht="12.75" customHeight="1">
      <c r="A1032" s="18">
        <v>10</v>
      </c>
      <c r="B1032" s="206" t="s">
        <v>220</v>
      </c>
      <c r="C1032" s="166">
        <v>339</v>
      </c>
      <c r="D1032" s="166">
        <v>355.26807900260076</v>
      </c>
      <c r="E1032" s="166">
        <v>11.768079002600729</v>
      </c>
      <c r="F1032" s="167">
        <f t="shared" si="50"/>
        <v>0.03471409735280451</v>
      </c>
      <c r="G1032" s="31"/>
    </row>
    <row r="1033" spans="1:7" ht="12.75" customHeight="1">
      <c r="A1033" s="18">
        <v>11</v>
      </c>
      <c r="B1033" s="206" t="s">
        <v>221</v>
      </c>
      <c r="C1033" s="166">
        <v>256</v>
      </c>
      <c r="D1033" s="166">
        <v>268.28503901081353</v>
      </c>
      <c r="E1033" s="166">
        <v>12.28503901081352</v>
      </c>
      <c r="F1033" s="167">
        <f t="shared" si="50"/>
        <v>0.04798843363599031</v>
      </c>
      <c r="G1033" s="31"/>
    </row>
    <row r="1034" spans="1:7" ht="12.75" customHeight="1">
      <c r="A1034" s="18">
        <v>12</v>
      </c>
      <c r="B1034" s="206" t="s">
        <v>222</v>
      </c>
      <c r="C1034" s="166">
        <v>232.7</v>
      </c>
      <c r="D1034" s="166">
        <v>243.85690850709494</v>
      </c>
      <c r="E1034" s="166">
        <v>12.156908507094926</v>
      </c>
      <c r="F1034" s="167">
        <f t="shared" si="50"/>
        <v>0.05224283844905426</v>
      </c>
      <c r="G1034" s="31"/>
    </row>
    <row r="1035" spans="1:7" ht="12.75" customHeight="1">
      <c r="A1035" s="18">
        <v>13</v>
      </c>
      <c r="B1035" s="206" t="s">
        <v>223</v>
      </c>
      <c r="C1035" s="166">
        <v>677.4</v>
      </c>
      <c r="D1035" s="166">
        <v>709.9073649450199</v>
      </c>
      <c r="E1035" s="166">
        <v>32.507364945019845</v>
      </c>
      <c r="F1035" s="167">
        <f t="shared" si="50"/>
        <v>0.04798843363599033</v>
      </c>
      <c r="G1035" s="31"/>
    </row>
    <row r="1036" spans="1:7" ht="12.75" customHeight="1">
      <c r="A1036" s="18">
        <v>14</v>
      </c>
      <c r="B1036" s="206" t="s">
        <v>224</v>
      </c>
      <c r="C1036" s="166">
        <v>421.9</v>
      </c>
      <c r="D1036" s="166">
        <v>442.1363201510243</v>
      </c>
      <c r="E1036" s="166">
        <v>25.7363201510243</v>
      </c>
      <c r="F1036" s="167">
        <f t="shared" si="50"/>
        <v>0.06100099585452549</v>
      </c>
      <c r="G1036" s="31"/>
    </row>
    <row r="1037" spans="1:7" ht="12.75" customHeight="1">
      <c r="A1037" s="18">
        <v>15</v>
      </c>
      <c r="B1037" s="206" t="s">
        <v>225</v>
      </c>
      <c r="C1037" s="166">
        <v>626.4</v>
      </c>
      <c r="D1037" s="166">
        <v>656.4499548295843</v>
      </c>
      <c r="E1037" s="166">
        <v>27.649954829584345</v>
      </c>
      <c r="F1037" s="167">
        <f t="shared" si="50"/>
        <v>0.04414105177136709</v>
      </c>
      <c r="G1037" s="31"/>
    </row>
    <row r="1038" spans="1:7" ht="12.75" customHeight="1">
      <c r="A1038" s="18">
        <v>16</v>
      </c>
      <c r="B1038" s="206" t="s">
        <v>226</v>
      </c>
      <c r="C1038" s="166">
        <v>516.3</v>
      </c>
      <c r="D1038" s="166">
        <v>541.0864282862618</v>
      </c>
      <c r="E1038" s="166">
        <v>24.78642828626178</v>
      </c>
      <c r="F1038" s="167">
        <f t="shared" si="50"/>
        <v>0.048007802220146785</v>
      </c>
      <c r="G1038" s="31"/>
    </row>
    <row r="1039" spans="1:7" ht="12.75" customHeight="1">
      <c r="A1039" s="18">
        <v>17</v>
      </c>
      <c r="B1039" s="206" t="s">
        <v>227</v>
      </c>
      <c r="C1039" s="166">
        <v>530.6</v>
      </c>
      <c r="D1039" s="166">
        <v>492.38266288725646</v>
      </c>
      <c r="E1039" s="166">
        <v>-28.01733711274352</v>
      </c>
      <c r="F1039" s="167">
        <f t="shared" si="50"/>
        <v>-0.05280312309224183</v>
      </c>
      <c r="G1039" s="31"/>
    </row>
    <row r="1040" spans="1:7" ht="12.75" customHeight="1">
      <c r="A1040" s="18">
        <v>18</v>
      </c>
      <c r="B1040" s="206" t="s">
        <v>228</v>
      </c>
      <c r="C1040" s="166">
        <v>576.5</v>
      </c>
      <c r="D1040" s="166">
        <v>604.1653319911484</v>
      </c>
      <c r="E1040" s="166">
        <v>37.46533199114839</v>
      </c>
      <c r="F1040" s="167">
        <f t="shared" si="50"/>
        <v>0.06498756633330163</v>
      </c>
      <c r="G1040" s="31"/>
    </row>
    <row r="1041" spans="1:7" ht="12.75" customHeight="1">
      <c r="A1041" s="18">
        <v>19</v>
      </c>
      <c r="B1041" s="206" t="s">
        <v>229</v>
      </c>
      <c r="C1041" s="166">
        <v>600.4</v>
      </c>
      <c r="D1041" s="166">
        <v>629.2122555550486</v>
      </c>
      <c r="E1041" s="166">
        <v>34.41225555504863</v>
      </c>
      <c r="F1041" s="167">
        <f t="shared" si="50"/>
        <v>0.057315548892486065</v>
      </c>
      <c r="G1041" s="31"/>
    </row>
    <row r="1042" spans="1:7" ht="12.75" customHeight="1">
      <c r="A1042" s="18">
        <v>20</v>
      </c>
      <c r="B1042" s="206" t="s">
        <v>230</v>
      </c>
      <c r="C1042" s="166">
        <v>410.6</v>
      </c>
      <c r="D1042" s="166">
        <v>430.30405085093764</v>
      </c>
      <c r="E1042" s="166">
        <v>81.40405085093764</v>
      </c>
      <c r="F1042" s="167">
        <f t="shared" si="50"/>
        <v>0.19825633426921002</v>
      </c>
      <c r="G1042" s="31"/>
    </row>
    <row r="1043" spans="1:7" ht="12.75" customHeight="1">
      <c r="A1043" s="18">
        <v>21</v>
      </c>
      <c r="B1043" s="206" t="s">
        <v>231</v>
      </c>
      <c r="C1043" s="166">
        <v>961.3</v>
      </c>
      <c r="D1043" s="166">
        <v>1007.4512812542774</v>
      </c>
      <c r="E1043" s="166">
        <v>29.451281254277546</v>
      </c>
      <c r="F1043" s="167">
        <f t="shared" si="50"/>
        <v>0.030636930463203524</v>
      </c>
      <c r="G1043" s="31"/>
    </row>
    <row r="1044" spans="1:8" ht="12.75" customHeight="1">
      <c r="A1044" s="18">
        <v>22</v>
      </c>
      <c r="B1044" s="206" t="s">
        <v>232</v>
      </c>
      <c r="C1044" s="166">
        <v>332.70000000000005</v>
      </c>
      <c r="D1044" s="166">
        <v>348.65575187069396</v>
      </c>
      <c r="E1044" s="166">
        <v>15.955751870693973</v>
      </c>
      <c r="F1044" s="167">
        <f t="shared" si="50"/>
        <v>0.04795837652748413</v>
      </c>
      <c r="G1044" s="31"/>
      <c r="H1044" s="10" t="s">
        <v>12</v>
      </c>
    </row>
    <row r="1045" spans="1:7" ht="12.75" customHeight="1">
      <c r="A1045" s="18">
        <v>23</v>
      </c>
      <c r="B1045" s="206" t="s">
        <v>233</v>
      </c>
      <c r="C1045" s="166">
        <v>345.20000000000005</v>
      </c>
      <c r="D1045" s="166">
        <v>361.7556072911439</v>
      </c>
      <c r="E1045" s="166">
        <v>23.155607291143866</v>
      </c>
      <c r="F1045" s="167">
        <f t="shared" si="50"/>
        <v>0.06707881602301236</v>
      </c>
      <c r="G1045" s="31"/>
    </row>
    <row r="1046" spans="1:7" ht="12.75" customHeight="1">
      <c r="A1046" s="18">
        <v>24</v>
      </c>
      <c r="B1046" s="206" t="s">
        <v>234</v>
      </c>
      <c r="C1046" s="166">
        <v>952.5</v>
      </c>
      <c r="D1046" s="166">
        <v>998.2089830382808</v>
      </c>
      <c r="E1046" s="166">
        <v>45.70898303828079</v>
      </c>
      <c r="F1046" s="167">
        <f t="shared" si="50"/>
        <v>0.047988433635990334</v>
      </c>
      <c r="G1046" s="31"/>
    </row>
    <row r="1047" spans="1:7" ht="12.75" customHeight="1">
      <c r="A1047" s="18">
        <v>25</v>
      </c>
      <c r="B1047" s="206" t="s">
        <v>235</v>
      </c>
      <c r="C1047" s="166">
        <v>522</v>
      </c>
      <c r="D1047" s="166">
        <v>547.0499623579869</v>
      </c>
      <c r="E1047" s="166">
        <v>33.149962357986965</v>
      </c>
      <c r="F1047" s="167">
        <f t="shared" si="50"/>
        <v>0.0635056750153007</v>
      </c>
      <c r="G1047" s="31"/>
    </row>
    <row r="1048" spans="1:7" ht="12.75" customHeight="1">
      <c r="A1048" s="18">
        <v>26</v>
      </c>
      <c r="B1048" s="206" t="s">
        <v>236</v>
      </c>
      <c r="C1048" s="166">
        <v>505.90000000000003</v>
      </c>
      <c r="D1048" s="166">
        <v>530.1773485764476</v>
      </c>
      <c r="E1048" s="166">
        <v>70.67734857644754</v>
      </c>
      <c r="F1048" s="167">
        <f t="shared" si="50"/>
        <v>0.13970616441282374</v>
      </c>
      <c r="G1048" s="31"/>
    </row>
    <row r="1049" spans="1:7" ht="12.75" customHeight="1">
      <c r="A1049" s="18">
        <v>27</v>
      </c>
      <c r="B1049" s="206" t="s">
        <v>237</v>
      </c>
      <c r="C1049" s="166">
        <v>502.1</v>
      </c>
      <c r="D1049" s="166">
        <v>526.1949925286308</v>
      </c>
      <c r="E1049" s="166">
        <v>23.79499252863073</v>
      </c>
      <c r="F1049" s="167">
        <f t="shared" si="50"/>
        <v>0.047390943096257174</v>
      </c>
      <c r="G1049" s="31"/>
    </row>
    <row r="1050" spans="1:7" ht="12.75" customHeight="1">
      <c r="A1050" s="18">
        <v>28</v>
      </c>
      <c r="B1050" s="206" t="s">
        <v>238</v>
      </c>
      <c r="C1050" s="166">
        <v>623.4000000000001</v>
      </c>
      <c r="D1050" s="166">
        <v>653.3159895286764</v>
      </c>
      <c r="E1050" s="166">
        <v>30.91598952867642</v>
      </c>
      <c r="F1050" s="167">
        <f t="shared" si="50"/>
        <v>0.04959254014866284</v>
      </c>
      <c r="G1050" s="31"/>
    </row>
    <row r="1051" spans="1:7" ht="12.75" customHeight="1">
      <c r="A1051" s="18">
        <v>29</v>
      </c>
      <c r="B1051" s="206" t="s">
        <v>239</v>
      </c>
      <c r="C1051" s="166">
        <v>262.9</v>
      </c>
      <c r="D1051" s="166">
        <v>275.51615920290186</v>
      </c>
      <c r="E1051" s="166">
        <v>18.01615920290186</v>
      </c>
      <c r="F1051" s="167">
        <f t="shared" si="50"/>
        <v>0.06852856296273055</v>
      </c>
      <c r="G1051" s="31"/>
    </row>
    <row r="1052" spans="1:8" ht="12.75" customHeight="1">
      <c r="A1052" s="18">
        <v>30</v>
      </c>
      <c r="B1052" s="206" t="s">
        <v>240</v>
      </c>
      <c r="C1052" s="166">
        <v>883.5</v>
      </c>
      <c r="D1052" s="166">
        <v>925.8977811173975</v>
      </c>
      <c r="E1052" s="166">
        <v>69.19778111739748</v>
      </c>
      <c r="F1052" s="167">
        <f t="shared" si="50"/>
        <v>0.07832233290028012</v>
      </c>
      <c r="G1052" s="31"/>
      <c r="H1052" s="10" t="s">
        <v>12</v>
      </c>
    </row>
    <row r="1053" spans="1:7" ht="12.75" customHeight="1">
      <c r="A1053" s="18">
        <v>31</v>
      </c>
      <c r="B1053" s="206" t="s">
        <v>241</v>
      </c>
      <c r="C1053" s="166">
        <v>419.6</v>
      </c>
      <c r="D1053" s="166">
        <v>439.73594675366155</v>
      </c>
      <c r="E1053" s="166">
        <v>21.035946753661563</v>
      </c>
      <c r="F1053" s="167">
        <f t="shared" si="50"/>
        <v>0.05013333354066149</v>
      </c>
      <c r="G1053" s="31"/>
    </row>
    <row r="1054" spans="1:7" ht="12.75" customHeight="1">
      <c r="A1054" s="18">
        <v>32</v>
      </c>
      <c r="B1054" s="206" t="s">
        <v>242</v>
      </c>
      <c r="C1054" s="166">
        <v>377.8</v>
      </c>
      <c r="D1054" s="166">
        <v>395.93003022767715</v>
      </c>
      <c r="E1054" s="166">
        <v>44.43003022767715</v>
      </c>
      <c r="F1054" s="167">
        <f t="shared" si="50"/>
        <v>0.11760198577998186</v>
      </c>
      <c r="G1054" s="31"/>
    </row>
    <row r="1055" spans="1:7" ht="12.75" customHeight="1">
      <c r="A1055" s="18">
        <v>33</v>
      </c>
      <c r="B1055" s="206" t="s">
        <v>243</v>
      </c>
      <c r="C1055" s="166">
        <v>230.89999999999998</v>
      </c>
      <c r="D1055" s="166">
        <v>241.98052932655017</v>
      </c>
      <c r="E1055" s="166">
        <v>10.480529326550155</v>
      </c>
      <c r="F1055" s="167">
        <f t="shared" si="50"/>
        <v>0.04538990613490756</v>
      </c>
      <c r="G1055" s="31"/>
    </row>
    <row r="1056" spans="1:7" ht="12.75" customHeight="1">
      <c r="A1056" s="18">
        <v>34</v>
      </c>
      <c r="B1056" s="206" t="s">
        <v>244</v>
      </c>
      <c r="C1056" s="166">
        <v>270.79999999999995</v>
      </c>
      <c r="D1056" s="166">
        <v>283.8052678286262</v>
      </c>
      <c r="E1056" s="166">
        <v>52.80526782862617</v>
      </c>
      <c r="F1056" s="167">
        <f t="shared" si="50"/>
        <v>0.194997296265237</v>
      </c>
      <c r="G1056" s="31"/>
    </row>
    <row r="1057" spans="1:7" ht="12.75" customHeight="1">
      <c r="A1057" s="18">
        <v>35</v>
      </c>
      <c r="B1057" s="206" t="s">
        <v>245</v>
      </c>
      <c r="C1057" s="166">
        <v>521.5999999999999</v>
      </c>
      <c r="D1057" s="166">
        <v>546.6407669845325</v>
      </c>
      <c r="E1057" s="166">
        <v>23.040766984532524</v>
      </c>
      <c r="F1057" s="167">
        <f t="shared" si="50"/>
        <v>0.044173249586910525</v>
      </c>
      <c r="G1057" s="31"/>
    </row>
    <row r="1058" spans="1:7" ht="12.75" customHeight="1">
      <c r="A1058" s="34"/>
      <c r="B1058" s="1" t="s">
        <v>27</v>
      </c>
      <c r="C1058" s="158">
        <v>17533.6</v>
      </c>
      <c r="D1058" s="158">
        <v>18311.329999999998</v>
      </c>
      <c r="E1058" s="158">
        <v>1198.23</v>
      </c>
      <c r="F1058" s="168">
        <f>E1058/C1058</f>
        <v>0.06833907469087923</v>
      </c>
      <c r="G1058" s="31"/>
    </row>
    <row r="1059" spans="1:7" ht="12.75" customHeight="1">
      <c r="A1059" s="40"/>
      <c r="B1059" s="2"/>
      <c r="C1059" s="174"/>
      <c r="D1059" s="174"/>
      <c r="E1059" s="174"/>
      <c r="F1059" s="180"/>
      <c r="G1059" s="31"/>
    </row>
    <row r="1060" ht="24" customHeight="1">
      <c r="A1060" s="47" t="s">
        <v>80</v>
      </c>
    </row>
    <row r="1061" ht="9" customHeight="1"/>
    <row r="1062" ht="14.25">
      <c r="A1062" s="9" t="s">
        <v>81</v>
      </c>
    </row>
    <row r="1063" spans="1:7" ht="30" customHeight="1">
      <c r="A1063" s="189" t="s">
        <v>20</v>
      </c>
      <c r="B1063" s="189"/>
      <c r="C1063" s="190" t="s">
        <v>34</v>
      </c>
      <c r="D1063" s="190" t="s">
        <v>35</v>
      </c>
      <c r="E1063" s="190" t="s">
        <v>6</v>
      </c>
      <c r="F1063" s="190" t="s">
        <v>28</v>
      </c>
      <c r="G1063" s="191"/>
    </row>
    <row r="1064" spans="1:7" ht="13.5" customHeight="1">
      <c r="A1064" s="273">
        <v>1</v>
      </c>
      <c r="B1064" s="273">
        <v>2</v>
      </c>
      <c r="C1064" s="273">
        <v>3</v>
      </c>
      <c r="D1064" s="273">
        <v>4</v>
      </c>
      <c r="E1064" s="273" t="s">
        <v>36</v>
      </c>
      <c r="F1064" s="273">
        <v>6</v>
      </c>
      <c r="G1064" s="191"/>
    </row>
    <row r="1065" spans="1:7" ht="27" customHeight="1">
      <c r="A1065" s="192">
        <v>1</v>
      </c>
      <c r="B1065" s="193" t="s">
        <v>155</v>
      </c>
      <c r="C1065" s="198">
        <v>1468.02</v>
      </c>
      <c r="D1065" s="198">
        <v>1468.02</v>
      </c>
      <c r="E1065" s="194">
        <f>C1065-D1065</f>
        <v>0</v>
      </c>
      <c r="F1065" s="199">
        <f>E1065/C1065</f>
        <v>0</v>
      </c>
      <c r="G1065" s="200"/>
    </row>
    <row r="1066" spans="1:7" ht="42.75">
      <c r="A1066" s="192">
        <v>2</v>
      </c>
      <c r="B1066" s="193" t="s">
        <v>194</v>
      </c>
      <c r="C1066" s="198">
        <v>104.83</v>
      </c>
      <c r="D1066" s="198">
        <v>104.83</v>
      </c>
      <c r="E1066" s="194">
        <f>C1066-D1066</f>
        <v>0</v>
      </c>
      <c r="F1066" s="199">
        <f>E1066/C1066</f>
        <v>0</v>
      </c>
      <c r="G1066" s="191"/>
    </row>
    <row r="1067" spans="1:7" ht="28.5">
      <c r="A1067" s="192">
        <v>3</v>
      </c>
      <c r="B1067" s="193" t="s">
        <v>198</v>
      </c>
      <c r="C1067" s="198">
        <v>1363.19</v>
      </c>
      <c r="D1067" s="198">
        <v>1363.19</v>
      </c>
      <c r="E1067" s="194">
        <f>C1067-D1067</f>
        <v>0</v>
      </c>
      <c r="F1067" s="199">
        <f>E1067/C1067</f>
        <v>0</v>
      </c>
      <c r="G1067" s="191"/>
    </row>
    <row r="1068" spans="1:7" ht="15.75" customHeight="1">
      <c r="A1068" s="192">
        <v>4</v>
      </c>
      <c r="B1068" s="201" t="s">
        <v>82</v>
      </c>
      <c r="C1068" s="202">
        <f>SUM(C1066:C1067)</f>
        <v>1468.02</v>
      </c>
      <c r="D1068" s="202">
        <f>SUM(D1066:D1067)</f>
        <v>1468.02</v>
      </c>
      <c r="E1068" s="194">
        <f>C1068-D1068</f>
        <v>0</v>
      </c>
      <c r="F1068" s="199">
        <f>E1068/C1068</f>
        <v>0</v>
      </c>
      <c r="G1068" s="191" t="s">
        <v>12</v>
      </c>
    </row>
    <row r="1069" spans="1:6" ht="15.75" customHeight="1">
      <c r="A1069" s="32"/>
      <c r="B1069" s="121"/>
      <c r="C1069" s="182"/>
      <c r="D1069" s="182"/>
      <c r="E1069" s="65"/>
      <c r="F1069" s="65"/>
    </row>
    <row r="1070" s="109" customFormat="1" ht="14.25">
      <c r="A1070" s="9" t="s">
        <v>199</v>
      </c>
    </row>
    <row r="1071" spans="5:7" ht="14.25">
      <c r="E1071" s="67" t="s">
        <v>120</v>
      </c>
      <c r="F1071" s="110" t="s">
        <v>200</v>
      </c>
      <c r="G1071" s="133"/>
    </row>
    <row r="1072" spans="1:7" ht="28.5">
      <c r="A1072" s="88" t="s">
        <v>20</v>
      </c>
      <c r="B1072" s="88" t="s">
        <v>83</v>
      </c>
      <c r="C1072" s="88" t="s">
        <v>201</v>
      </c>
      <c r="D1072" s="88" t="s">
        <v>42</v>
      </c>
      <c r="E1072" s="88" t="s">
        <v>84</v>
      </c>
      <c r="F1072" s="88" t="s">
        <v>85</v>
      </c>
      <c r="G1072" s="64"/>
    </row>
    <row r="1073" spans="1:7" ht="14.25">
      <c r="A1073" s="111">
        <v>1</v>
      </c>
      <c r="B1073" s="111">
        <v>2</v>
      </c>
      <c r="C1073" s="111">
        <v>3</v>
      </c>
      <c r="D1073" s="111">
        <v>4</v>
      </c>
      <c r="E1073" s="111">
        <v>5</v>
      </c>
      <c r="F1073" s="111">
        <v>6</v>
      </c>
      <c r="G1073" s="134"/>
    </row>
    <row r="1074" spans="1:7" ht="28.5">
      <c r="A1074" s="112">
        <v>1</v>
      </c>
      <c r="B1074" s="113" t="s">
        <v>86</v>
      </c>
      <c r="C1074" s="114">
        <f>C1065/2</f>
        <v>734.01</v>
      </c>
      <c r="D1074" s="114">
        <v>681.6</v>
      </c>
      <c r="E1074" s="116">
        <v>540</v>
      </c>
      <c r="F1074" s="115">
        <f>E1074/C1074</f>
        <v>0.7356847999346058</v>
      </c>
      <c r="G1074" s="135"/>
    </row>
    <row r="1075" spans="1:7" ht="89.25" customHeight="1">
      <c r="A1075" s="112">
        <v>2</v>
      </c>
      <c r="B1075" s="113" t="s">
        <v>87</v>
      </c>
      <c r="C1075" s="114">
        <f>C1074</f>
        <v>734.01</v>
      </c>
      <c r="D1075" s="114">
        <f>C1076-D1074</f>
        <v>786.42</v>
      </c>
      <c r="E1075" s="116">
        <v>823.19</v>
      </c>
      <c r="F1075" s="115">
        <f>E1075/C1075</f>
        <v>1.121496982329941</v>
      </c>
      <c r="G1075" s="136"/>
    </row>
    <row r="1076" spans="1:7" ht="15">
      <c r="A1076" s="330" t="s">
        <v>10</v>
      </c>
      <c r="B1076" s="330"/>
      <c r="C1076" s="117">
        <f>SUM(C1074:C1075)</f>
        <v>1468.02</v>
      </c>
      <c r="D1076" s="118">
        <f>SUM(D1074:D1075)</f>
        <v>1468.02</v>
      </c>
      <c r="E1076" s="118">
        <f>SUM(E1074:E1075)</f>
        <v>1363.19</v>
      </c>
      <c r="F1076" s="115">
        <f>E1076/C1076</f>
        <v>0.9285908911322734</v>
      </c>
      <c r="G1076" s="137"/>
    </row>
    <row r="1077" spans="1:7" s="130" customFormat="1" ht="22.5" customHeight="1">
      <c r="A1077" s="331"/>
      <c r="B1077" s="331"/>
      <c r="C1077" s="331"/>
      <c r="D1077" s="331"/>
      <c r="E1077" s="331"/>
      <c r="F1077" s="331"/>
      <c r="G1077" s="331"/>
    </row>
    <row r="1078" spans="1:7" ht="14.25">
      <c r="A1078" s="121" t="s">
        <v>88</v>
      </c>
      <c r="B1078" s="26"/>
      <c r="C1078" s="26"/>
      <c r="D1078" s="119"/>
      <c r="E1078" s="26"/>
      <c r="F1078" s="26"/>
      <c r="G1078" s="120"/>
    </row>
    <row r="1079" spans="1:7" ht="14.25">
      <c r="A1079" s="121"/>
      <c r="B1079" s="26"/>
      <c r="C1079" s="26"/>
      <c r="D1079" s="119"/>
      <c r="E1079" s="26"/>
      <c r="F1079" s="26"/>
      <c r="G1079" s="120"/>
    </row>
    <row r="1080" ht="14.25">
      <c r="A1080" s="9" t="s">
        <v>89</v>
      </c>
    </row>
    <row r="1081" spans="1:6" ht="30" customHeight="1">
      <c r="A1081" s="18" t="s">
        <v>20</v>
      </c>
      <c r="B1081" s="18" t="s">
        <v>83</v>
      </c>
      <c r="C1081" s="52" t="s">
        <v>34</v>
      </c>
      <c r="D1081" s="52" t="s">
        <v>35</v>
      </c>
      <c r="E1081" s="52" t="s">
        <v>6</v>
      </c>
      <c r="F1081" s="52" t="s">
        <v>28</v>
      </c>
    </row>
    <row r="1082" spans="1:7" ht="13.5" customHeight="1">
      <c r="A1082" s="189">
        <v>1</v>
      </c>
      <c r="B1082" s="189">
        <v>2</v>
      </c>
      <c r="C1082" s="189">
        <v>3</v>
      </c>
      <c r="D1082" s="189">
        <v>4</v>
      </c>
      <c r="E1082" s="189" t="s">
        <v>36</v>
      </c>
      <c r="F1082" s="189">
        <v>6</v>
      </c>
      <c r="G1082" s="191"/>
    </row>
    <row r="1083" spans="1:7" ht="27" customHeight="1">
      <c r="A1083" s="192">
        <v>1</v>
      </c>
      <c r="B1083" s="193" t="s">
        <v>155</v>
      </c>
      <c r="C1083" s="194">
        <v>1833.7</v>
      </c>
      <c r="D1083" s="194">
        <v>1833.7</v>
      </c>
      <c r="E1083" s="194">
        <f>C1083-D1083</f>
        <v>0</v>
      </c>
      <c r="F1083" s="203">
        <v>0</v>
      </c>
      <c r="G1083" s="191"/>
    </row>
    <row r="1084" spans="1:7" ht="42.75">
      <c r="A1084" s="192">
        <v>2</v>
      </c>
      <c r="B1084" s="193" t="s">
        <v>194</v>
      </c>
      <c r="C1084" s="194">
        <v>0</v>
      </c>
      <c r="D1084" s="194">
        <v>-545.8</v>
      </c>
      <c r="E1084" s="194">
        <f>C1084-D1084</f>
        <v>545.8</v>
      </c>
      <c r="F1084" s="199" t="e">
        <f>E1084/C1084</f>
        <v>#DIV/0!</v>
      </c>
      <c r="G1084" s="191"/>
    </row>
    <row r="1085" spans="1:7" ht="28.5">
      <c r="A1085" s="192">
        <v>3</v>
      </c>
      <c r="B1085" s="193" t="s">
        <v>198</v>
      </c>
      <c r="C1085" s="194">
        <v>1833.7</v>
      </c>
      <c r="D1085" s="197" t="s">
        <v>248</v>
      </c>
      <c r="E1085" s="194">
        <v>983.45</v>
      </c>
      <c r="F1085" s="199">
        <f>E1085/C1085</f>
        <v>0.5363200087255277</v>
      </c>
      <c r="G1085" s="191"/>
    </row>
    <row r="1086" spans="1:7" ht="15.75" customHeight="1">
      <c r="A1086" s="192">
        <v>4</v>
      </c>
      <c r="B1086" s="201" t="s">
        <v>82</v>
      </c>
      <c r="C1086" s="204">
        <f>SUM(C1084:C1085)</f>
        <v>1833.7</v>
      </c>
      <c r="D1086" s="204">
        <v>2271.65</v>
      </c>
      <c r="E1086" s="194">
        <f>C1086-D1086</f>
        <v>-437.95000000000005</v>
      </c>
      <c r="F1086" s="205">
        <f>E1086/C1086</f>
        <v>-0.2388340513715439</v>
      </c>
      <c r="G1086" s="191"/>
    </row>
    <row r="1087" spans="1:7" ht="15.75" customHeight="1">
      <c r="A1087" s="327" t="s">
        <v>247</v>
      </c>
      <c r="B1087" s="327"/>
      <c r="C1087" s="327"/>
      <c r="D1087" s="327"/>
      <c r="E1087" s="327"/>
      <c r="F1087" s="327"/>
      <c r="G1087" s="327"/>
    </row>
    <row r="1088" spans="1:7" ht="15.75" customHeight="1">
      <c r="A1088" s="278"/>
      <c r="B1088" s="278"/>
      <c r="C1088" s="278"/>
      <c r="D1088" s="278"/>
      <c r="E1088" s="278"/>
      <c r="F1088" s="278"/>
      <c r="G1088" s="278"/>
    </row>
    <row r="1089" s="109" customFormat="1" ht="14.25">
      <c r="A1089" s="9" t="s">
        <v>202</v>
      </c>
    </row>
    <row r="1090" spans="6:8" ht="14.25">
      <c r="F1090" s="110"/>
      <c r="G1090" s="67" t="s">
        <v>120</v>
      </c>
      <c r="H1090" s="181"/>
    </row>
    <row r="1091" spans="1:8" ht="57">
      <c r="A1091" s="88" t="s">
        <v>136</v>
      </c>
      <c r="B1091" s="88" t="s">
        <v>90</v>
      </c>
      <c r="C1091" s="88" t="s">
        <v>91</v>
      </c>
      <c r="D1091" s="88" t="s">
        <v>92</v>
      </c>
      <c r="E1091" s="88" t="s">
        <v>93</v>
      </c>
      <c r="F1091" s="88" t="s">
        <v>6</v>
      </c>
      <c r="G1091" s="88" t="s">
        <v>85</v>
      </c>
      <c r="H1091" s="88" t="s">
        <v>94</v>
      </c>
    </row>
    <row r="1092" spans="1:8" ht="14.25">
      <c r="A1092" s="123">
        <v>1</v>
      </c>
      <c r="B1092" s="123">
        <v>2</v>
      </c>
      <c r="C1092" s="123">
        <v>3</v>
      </c>
      <c r="D1092" s="123">
        <v>4</v>
      </c>
      <c r="E1092" s="123">
        <v>5</v>
      </c>
      <c r="F1092" s="123" t="s">
        <v>95</v>
      </c>
      <c r="G1092" s="123">
        <v>7</v>
      </c>
      <c r="H1092" s="124" t="s">
        <v>96</v>
      </c>
    </row>
    <row r="1093" spans="1:8" ht="18" customHeight="1">
      <c r="A1093" s="276">
        <f>C1083</f>
        <v>1833.7</v>
      </c>
      <c r="B1093" s="276">
        <v>2271.65</v>
      </c>
      <c r="C1093" s="275">
        <f>C453</f>
        <v>243993.618</v>
      </c>
      <c r="D1093" s="275">
        <f>(C1093*750)/100000</f>
        <v>1829.952135</v>
      </c>
      <c r="E1093" s="275">
        <v>2017.58</v>
      </c>
      <c r="F1093" s="275">
        <f>D1093-E1093</f>
        <v>-187.62786499999993</v>
      </c>
      <c r="G1093" s="277">
        <f>E1093/A1093</f>
        <v>1.100278126192943</v>
      </c>
      <c r="H1093" s="275">
        <v>254.07</v>
      </c>
    </row>
    <row r="1094" spans="1:8" ht="21" customHeight="1">
      <c r="A1094" s="326"/>
      <c r="B1094" s="326"/>
      <c r="C1094" s="326"/>
      <c r="D1094" s="326"/>
      <c r="E1094" s="326"/>
      <c r="F1094" s="326"/>
      <c r="G1094" s="326"/>
      <c r="H1094" s="326"/>
    </row>
    <row r="1095" spans="1:8" s="128" customFormat="1" ht="12.75">
      <c r="A1095" s="225" t="s">
        <v>203</v>
      </c>
      <c r="B1095" s="226"/>
      <c r="C1095" s="226"/>
      <c r="D1095" s="226"/>
      <c r="E1095" s="226"/>
      <c r="F1095" s="226"/>
      <c r="G1095" s="226"/>
      <c r="H1095" s="226"/>
    </row>
    <row r="1096" spans="1:8" s="128" customFormat="1" ht="14.25" customHeight="1">
      <c r="A1096" s="225"/>
      <c r="B1096" s="226"/>
      <c r="C1096" s="226"/>
      <c r="D1096" s="226"/>
      <c r="E1096" s="226"/>
      <c r="F1096" s="226"/>
      <c r="G1096" s="226"/>
      <c r="H1096" s="226"/>
    </row>
    <row r="1097" spans="1:8" s="128" customFormat="1" ht="12.75">
      <c r="A1097" s="227" t="s">
        <v>110</v>
      </c>
      <c r="B1097" s="226"/>
      <c r="C1097" s="226"/>
      <c r="D1097" s="226"/>
      <c r="E1097" s="226"/>
      <c r="F1097" s="226"/>
      <c r="G1097" s="226"/>
      <c r="H1097" s="226"/>
    </row>
    <row r="1098" spans="1:8" s="128" customFormat="1" ht="12.75">
      <c r="A1098" s="227"/>
      <c r="B1098" s="226"/>
      <c r="C1098" s="226"/>
      <c r="D1098" s="226"/>
      <c r="E1098" s="226"/>
      <c r="F1098" s="226"/>
      <c r="G1098" s="226"/>
      <c r="H1098" s="226"/>
    </row>
    <row r="1099" spans="1:8" s="128" customFormat="1" ht="12.75">
      <c r="A1099" s="228" t="s">
        <v>134</v>
      </c>
      <c r="B1099" s="226"/>
      <c r="C1099" s="226"/>
      <c r="D1099" s="226"/>
      <c r="E1099" s="226"/>
      <c r="F1099" s="226"/>
      <c r="G1099" s="226"/>
      <c r="H1099" s="226"/>
    </row>
    <row r="1100" spans="1:8" s="128" customFormat="1" ht="12.75">
      <c r="A1100" s="300" t="s">
        <v>204</v>
      </c>
      <c r="B1100" s="300"/>
      <c r="C1100" s="300"/>
      <c r="D1100" s="300"/>
      <c r="E1100" s="300"/>
      <c r="F1100" s="226"/>
      <c r="G1100" s="226"/>
      <c r="H1100" s="226"/>
    </row>
    <row r="1101" spans="1:8" s="128" customFormat="1" ht="25.5">
      <c r="A1101" s="229" t="s">
        <v>126</v>
      </c>
      <c r="B1101" s="229" t="s">
        <v>100</v>
      </c>
      <c r="C1101" s="229" t="s">
        <v>128</v>
      </c>
      <c r="D1101" s="229" t="s">
        <v>129</v>
      </c>
      <c r="E1101" s="229" t="s">
        <v>130</v>
      </c>
      <c r="F1101" s="226"/>
      <c r="G1101" s="226"/>
      <c r="H1101" s="226"/>
    </row>
    <row r="1102" spans="1:8" s="128" customFormat="1" ht="14.25" customHeight="1">
      <c r="A1102" s="328" t="s">
        <v>131</v>
      </c>
      <c r="B1102" s="229" t="s">
        <v>249</v>
      </c>
      <c r="C1102" s="229"/>
      <c r="D1102" s="281">
        <v>18417</v>
      </c>
      <c r="E1102" s="281">
        <v>11050.2</v>
      </c>
      <c r="F1102" s="226"/>
      <c r="G1102" s="226"/>
      <c r="H1102" s="226"/>
    </row>
    <row r="1103" spans="1:8" s="128" customFormat="1" ht="12.75">
      <c r="A1103" s="329"/>
      <c r="B1103" s="229" t="s">
        <v>250</v>
      </c>
      <c r="C1103" s="229"/>
      <c r="D1103" s="281">
        <v>87</v>
      </c>
      <c r="E1103" s="281">
        <v>52.2</v>
      </c>
      <c r="F1103" s="226"/>
      <c r="G1103" s="226"/>
      <c r="H1103" s="226"/>
    </row>
    <row r="1104" spans="1:8" s="128" customFormat="1" ht="12.75">
      <c r="A1104" s="329"/>
      <c r="B1104" s="229" t="s">
        <v>251</v>
      </c>
      <c r="C1104" s="229"/>
      <c r="D1104" s="281">
        <v>38048</v>
      </c>
      <c r="E1104" s="281">
        <v>22828.8</v>
      </c>
      <c r="F1104" s="226"/>
      <c r="G1104" s="226"/>
      <c r="H1104" s="226"/>
    </row>
    <row r="1105" spans="1:8" s="128" customFormat="1" ht="12.75">
      <c r="A1105" s="329"/>
      <c r="B1105" s="229" t="s">
        <v>252</v>
      </c>
      <c r="C1105" s="229"/>
      <c r="D1105" s="281">
        <v>1362</v>
      </c>
      <c r="E1105" s="281">
        <v>1421.06</v>
      </c>
      <c r="F1105" s="226"/>
      <c r="G1105" s="226"/>
      <c r="H1105" s="226"/>
    </row>
    <row r="1106" spans="1:8" s="128" customFormat="1" ht="12.75">
      <c r="A1106" s="329"/>
      <c r="B1106" s="229" t="s">
        <v>253</v>
      </c>
      <c r="C1106" s="229"/>
      <c r="D1106" s="281">
        <v>7869</v>
      </c>
      <c r="E1106" s="281">
        <v>8260.77</v>
      </c>
      <c r="F1106" s="226"/>
      <c r="G1106" s="226"/>
      <c r="H1106" s="226"/>
    </row>
    <row r="1107" spans="1:8" s="128" customFormat="1" ht="12.75">
      <c r="A1107" s="329"/>
      <c r="B1107" s="230" t="s">
        <v>255</v>
      </c>
      <c r="C1107" s="230"/>
      <c r="D1107" s="282">
        <v>6000</v>
      </c>
      <c r="E1107" s="282">
        <v>7834.98</v>
      </c>
      <c r="F1107" s="226"/>
      <c r="G1107" s="226"/>
      <c r="H1107" s="226"/>
    </row>
    <row r="1108" spans="1:8" s="128" customFormat="1" ht="13.5" customHeight="1">
      <c r="A1108" s="280"/>
      <c r="B1108" s="231" t="s">
        <v>132</v>
      </c>
      <c r="C1108" s="232"/>
      <c r="D1108" s="233">
        <f>SUM(D1102:D1107)</f>
        <v>71783</v>
      </c>
      <c r="E1108" s="233">
        <f>SUM(E1102:E1107)</f>
        <v>51448.009999999995</v>
      </c>
      <c r="F1108" s="226"/>
      <c r="G1108" s="226" t="s">
        <v>12</v>
      </c>
      <c r="H1108" s="226"/>
    </row>
    <row r="1109" spans="1:8" s="128" customFormat="1" ht="13.5" customHeight="1">
      <c r="A1109" s="227"/>
      <c r="B1109" s="226"/>
      <c r="C1109" s="226"/>
      <c r="D1109" s="226"/>
      <c r="E1109" s="226"/>
      <c r="F1109" s="226"/>
      <c r="G1109" s="226"/>
      <c r="H1109" s="226"/>
    </row>
    <row r="1110" spans="1:8" s="128" customFormat="1" ht="12.75">
      <c r="A1110" s="227"/>
      <c r="B1110" s="226"/>
      <c r="C1110" s="226"/>
      <c r="D1110" s="226"/>
      <c r="E1110" s="226"/>
      <c r="F1110" s="226"/>
      <c r="G1110" s="226"/>
      <c r="H1110" s="226"/>
    </row>
    <row r="1111" spans="1:8" s="183" customFormat="1" ht="12.75">
      <c r="A1111" s="234" t="s">
        <v>135</v>
      </c>
      <c r="B1111" s="235"/>
      <c r="C1111" s="235"/>
      <c r="D1111" s="235"/>
      <c r="E1111" s="235"/>
      <c r="F1111" s="235"/>
      <c r="G1111" s="235"/>
      <c r="H1111" s="236"/>
    </row>
    <row r="1112" spans="1:8" s="183" customFormat="1" ht="12.75">
      <c r="A1112" s="298" t="s">
        <v>100</v>
      </c>
      <c r="B1112" s="293" t="s">
        <v>101</v>
      </c>
      <c r="C1112" s="294"/>
      <c r="D1112" s="292" t="s">
        <v>102</v>
      </c>
      <c r="E1112" s="292"/>
      <c r="F1112" s="292" t="s">
        <v>103</v>
      </c>
      <c r="G1112" s="292"/>
      <c r="H1112" s="236"/>
    </row>
    <row r="1113" spans="1:8" s="183" customFormat="1" ht="12.75">
      <c r="A1113" s="299"/>
      <c r="B1113" s="270" t="s">
        <v>104</v>
      </c>
      <c r="C1113" s="271" t="s">
        <v>105</v>
      </c>
      <c r="D1113" s="268" t="s">
        <v>104</v>
      </c>
      <c r="E1113" s="268" t="s">
        <v>105</v>
      </c>
      <c r="F1113" s="268" t="s">
        <v>104</v>
      </c>
      <c r="G1113" s="268" t="s">
        <v>105</v>
      </c>
      <c r="H1113" s="236"/>
    </row>
    <row r="1114" spans="1:8" s="183" customFormat="1" ht="12.75">
      <c r="A1114" s="237" t="s">
        <v>256</v>
      </c>
      <c r="B1114" s="233">
        <v>71783</v>
      </c>
      <c r="C1114" s="233">
        <v>51448.009999999995</v>
      </c>
      <c r="D1114" s="238">
        <v>71783</v>
      </c>
      <c r="E1114" s="239">
        <v>54679.65</v>
      </c>
      <c r="F1114" s="240">
        <f>(B1114-D1114)/B1114</f>
        <v>0</v>
      </c>
      <c r="G1114" s="240">
        <f>(C1114-E1114)/C1114</f>
        <v>-0.06281370260968319</v>
      </c>
      <c r="H1114" s="236"/>
    </row>
    <row r="1115" spans="1:8" s="183" customFormat="1" ht="12.75">
      <c r="A1115" s="241"/>
      <c r="B1115" s="235"/>
      <c r="C1115" s="235"/>
      <c r="D1115" s="235"/>
      <c r="E1115" s="235"/>
      <c r="F1115" s="235"/>
      <c r="G1115" s="235"/>
      <c r="H1115" s="236"/>
    </row>
    <row r="1116" spans="1:8" s="183" customFormat="1" ht="12.75">
      <c r="A1116" s="234" t="s">
        <v>205</v>
      </c>
      <c r="B1116" s="235"/>
      <c r="C1116" s="235"/>
      <c r="D1116" s="235"/>
      <c r="E1116" s="235"/>
      <c r="F1116" s="235"/>
      <c r="G1116" s="235"/>
      <c r="H1116" s="236" t="s">
        <v>12</v>
      </c>
    </row>
    <row r="1117" spans="1:8" s="183" customFormat="1" ht="25.5" customHeight="1">
      <c r="A1117" s="295" t="s">
        <v>206</v>
      </c>
      <c r="B1117" s="295"/>
      <c r="C1117" s="295" t="s">
        <v>207</v>
      </c>
      <c r="D1117" s="295"/>
      <c r="E1117" s="295" t="s">
        <v>106</v>
      </c>
      <c r="F1117" s="295"/>
      <c r="G1117" s="235"/>
      <c r="H1117" s="236"/>
    </row>
    <row r="1118" spans="1:8" s="183" customFormat="1" ht="12.75">
      <c r="A1118" s="269" t="s">
        <v>104</v>
      </c>
      <c r="B1118" s="269" t="s">
        <v>107</v>
      </c>
      <c r="C1118" s="269" t="s">
        <v>104</v>
      </c>
      <c r="D1118" s="269" t="s">
        <v>107</v>
      </c>
      <c r="E1118" s="269" t="s">
        <v>104</v>
      </c>
      <c r="F1118" s="269" t="s">
        <v>108</v>
      </c>
      <c r="G1118" s="235"/>
      <c r="H1118" s="236" t="s">
        <v>12</v>
      </c>
    </row>
    <row r="1119" spans="1:8" s="183" customFormat="1" ht="12.75">
      <c r="A1119" s="242">
        <v>1</v>
      </c>
      <c r="B1119" s="242">
        <v>2</v>
      </c>
      <c r="C1119" s="242">
        <v>3</v>
      </c>
      <c r="D1119" s="242">
        <v>4</v>
      </c>
      <c r="E1119" s="242">
        <v>5</v>
      </c>
      <c r="F1119" s="242">
        <v>6</v>
      </c>
      <c r="G1119" s="243"/>
      <c r="H1119" s="244"/>
    </row>
    <row r="1120" spans="1:8" s="183" customFormat="1" ht="12.75">
      <c r="A1120" s="233">
        <v>71783</v>
      </c>
      <c r="B1120" s="233">
        <v>51448.009999999995</v>
      </c>
      <c r="C1120" s="245">
        <v>58636</v>
      </c>
      <c r="D1120" s="186">
        <v>41255.92</v>
      </c>
      <c r="E1120" s="246">
        <f>C1120/A1120</f>
        <v>0.8168507863978937</v>
      </c>
      <c r="F1120" s="246">
        <f>D1120/B1120</f>
        <v>0.8018953502769106</v>
      </c>
      <c r="G1120" s="235"/>
      <c r="H1120" s="236"/>
    </row>
    <row r="1121" spans="1:8" s="183" customFormat="1" ht="12.75">
      <c r="A1121" s="247"/>
      <c r="B1121" s="248"/>
      <c r="C1121" s="249"/>
      <c r="D1121" s="249"/>
      <c r="E1121" s="250"/>
      <c r="F1121" s="251"/>
      <c r="G1121" s="252" t="s">
        <v>12</v>
      </c>
      <c r="H1121" s="236" t="s">
        <v>12</v>
      </c>
    </row>
    <row r="1122" spans="1:8" s="183" customFormat="1" ht="12.75">
      <c r="A1122" s="253" t="s">
        <v>109</v>
      </c>
      <c r="B1122" s="235"/>
      <c r="C1122" s="235"/>
      <c r="D1122" s="235" t="s">
        <v>12</v>
      </c>
      <c r="E1122" s="235"/>
      <c r="F1122" s="235"/>
      <c r="G1122" s="235"/>
      <c r="H1122" s="236"/>
    </row>
    <row r="1123" spans="1:8" s="183" customFormat="1" ht="12.75">
      <c r="A1123" s="253"/>
      <c r="B1123" s="235"/>
      <c r="C1123" s="235"/>
      <c r="D1123" s="235"/>
      <c r="E1123" s="235"/>
      <c r="F1123" s="235"/>
      <c r="G1123" s="235"/>
      <c r="H1123" s="236"/>
    </row>
    <row r="1124" spans="1:8" s="183" customFormat="1" ht="12.75">
      <c r="A1124" s="228" t="s">
        <v>257</v>
      </c>
      <c r="B1124" s="226"/>
      <c r="C1124" s="226"/>
      <c r="D1124" s="226"/>
      <c r="E1124" s="226"/>
      <c r="F1124" s="235"/>
      <c r="G1124" s="235"/>
      <c r="H1124" s="236"/>
    </row>
    <row r="1125" spans="1:8" s="183" customFormat="1" ht="12.75">
      <c r="A1125" s="300" t="s">
        <v>258</v>
      </c>
      <c r="B1125" s="300"/>
      <c r="C1125" s="300"/>
      <c r="D1125" s="300"/>
      <c r="E1125" s="300"/>
      <c r="F1125" s="235"/>
      <c r="G1125" s="235"/>
      <c r="H1125" s="236"/>
    </row>
    <row r="1126" spans="1:8" s="183" customFormat="1" ht="25.5">
      <c r="A1126" s="229" t="s">
        <v>126</v>
      </c>
      <c r="B1126" s="229" t="s">
        <v>100</v>
      </c>
      <c r="C1126" s="229" t="s">
        <v>128</v>
      </c>
      <c r="D1126" s="229" t="s">
        <v>129</v>
      </c>
      <c r="E1126" s="229" t="s">
        <v>130</v>
      </c>
      <c r="F1126" s="235"/>
      <c r="G1126" s="235"/>
      <c r="H1126" s="236"/>
    </row>
    <row r="1127" spans="1:8" s="183" customFormat="1" ht="12.75">
      <c r="A1127" s="301" t="s">
        <v>131</v>
      </c>
      <c r="B1127" s="279" t="s">
        <v>249</v>
      </c>
      <c r="C1127" s="279"/>
      <c r="D1127" s="288">
        <v>42450</v>
      </c>
      <c r="E1127" s="288">
        <v>2122.5099999999998</v>
      </c>
      <c r="F1127" s="235"/>
      <c r="G1127" s="235"/>
      <c r="H1127" s="236"/>
    </row>
    <row r="1128" spans="1:8" s="183" customFormat="1" ht="12.75">
      <c r="A1128" s="302"/>
      <c r="B1128" s="279" t="s">
        <v>250</v>
      </c>
      <c r="C1128" s="279"/>
      <c r="D1128" s="287">
        <v>64539</v>
      </c>
      <c r="E1128" s="287">
        <v>3226.95</v>
      </c>
      <c r="F1128" s="235"/>
      <c r="G1128" s="235"/>
      <c r="H1128" s="236"/>
    </row>
    <row r="1129" spans="1:8" s="183" customFormat="1" ht="12.75">
      <c r="A1129" s="302"/>
      <c r="B1129" s="279" t="s">
        <v>251</v>
      </c>
      <c r="C1129" s="279"/>
      <c r="D1129" s="287">
        <v>12797</v>
      </c>
      <c r="E1129" s="287">
        <v>639.85</v>
      </c>
      <c r="F1129" s="235"/>
      <c r="G1129" s="235"/>
      <c r="H1129" s="236"/>
    </row>
    <row r="1130" spans="1:8" s="183" customFormat="1" ht="12.75" customHeight="1">
      <c r="A1130" s="302"/>
      <c r="B1130" s="279" t="s">
        <v>133</v>
      </c>
      <c r="C1130" s="279"/>
      <c r="D1130" s="287">
        <v>1557</v>
      </c>
      <c r="E1130" s="287">
        <v>77.85</v>
      </c>
      <c r="F1130" s="235"/>
      <c r="G1130" s="235"/>
      <c r="H1130" s="236"/>
    </row>
    <row r="1131" spans="1:8" s="183" customFormat="1" ht="12.75">
      <c r="A1131" s="302"/>
      <c r="B1131" s="279" t="s">
        <v>254</v>
      </c>
      <c r="C1131" s="279" t="s">
        <v>259</v>
      </c>
      <c r="D1131" s="287">
        <v>42450</v>
      </c>
      <c r="E1131" s="287">
        <v>2122.5</v>
      </c>
      <c r="F1131" s="235"/>
      <c r="G1131" s="235"/>
      <c r="H1131" s="236"/>
    </row>
    <row r="1132" spans="1:8" s="183" customFormat="1" ht="12.75">
      <c r="A1132" s="302"/>
      <c r="B1132" s="279" t="s">
        <v>255</v>
      </c>
      <c r="C1132" s="279" t="s">
        <v>259</v>
      </c>
      <c r="D1132" s="287">
        <v>64539</v>
      </c>
      <c r="E1132" s="287">
        <v>3226.95</v>
      </c>
      <c r="F1132" s="235"/>
      <c r="G1132" s="235"/>
      <c r="H1132" s="236"/>
    </row>
    <row r="1133" spans="1:8" s="183" customFormat="1" ht="12.75">
      <c r="A1133" s="302"/>
      <c r="B1133" s="279" t="s">
        <v>260</v>
      </c>
      <c r="C1133" s="279" t="s">
        <v>259</v>
      </c>
      <c r="D1133" s="287">
        <v>12797</v>
      </c>
      <c r="E1133" s="287">
        <v>639.85</v>
      </c>
      <c r="F1133" s="235"/>
      <c r="G1133" s="235"/>
      <c r="H1133" s="236"/>
    </row>
    <row r="1134" spans="1:8" s="183" customFormat="1" ht="12.75">
      <c r="A1134" s="302"/>
      <c r="B1134" s="279" t="s">
        <v>260</v>
      </c>
      <c r="C1134" s="279" t="s">
        <v>261</v>
      </c>
      <c r="D1134" s="287">
        <v>18793</v>
      </c>
      <c r="E1134" s="287">
        <v>939.65</v>
      </c>
      <c r="F1134" s="235" t="s">
        <v>12</v>
      </c>
      <c r="G1134" s="235"/>
      <c r="H1134" s="236"/>
    </row>
    <row r="1135" spans="1:8" s="183" customFormat="1" ht="12.75" customHeight="1">
      <c r="A1135" s="302"/>
      <c r="B1135" s="287" t="s">
        <v>264</v>
      </c>
      <c r="C1135" s="279" t="s">
        <v>259</v>
      </c>
      <c r="D1135" s="287">
        <v>1557</v>
      </c>
      <c r="E1135" s="287">
        <v>77.85</v>
      </c>
      <c r="F1135" s="235"/>
      <c r="G1135" s="235"/>
      <c r="H1135" s="236"/>
    </row>
    <row r="1136" spans="1:8" s="183" customFormat="1" ht="12.75">
      <c r="A1136" s="280"/>
      <c r="B1136" s="231" t="s">
        <v>132</v>
      </c>
      <c r="C1136" s="232"/>
      <c r="D1136" s="233">
        <f>SUM(D1127:D1135)</f>
        <v>261479</v>
      </c>
      <c r="E1136" s="233">
        <f>SUM(E1127:E1135)</f>
        <v>13073.960000000001</v>
      </c>
      <c r="F1136" s="235"/>
      <c r="G1136" s="235"/>
      <c r="H1136" s="236"/>
    </row>
    <row r="1137" spans="1:8" s="183" customFormat="1" ht="12.75">
      <c r="A1137" s="253"/>
      <c r="B1137" s="235"/>
      <c r="C1137" s="235"/>
      <c r="D1137" s="235"/>
      <c r="E1137" s="235"/>
      <c r="F1137" s="235"/>
      <c r="G1137" s="235"/>
      <c r="H1137" s="236"/>
    </row>
    <row r="1138" spans="1:8" s="183" customFormat="1" ht="12.75">
      <c r="A1138" s="234"/>
      <c r="B1138" s="235"/>
      <c r="C1138" s="235"/>
      <c r="D1138" s="235"/>
      <c r="E1138" s="235"/>
      <c r="F1138" s="235"/>
      <c r="G1138" s="235"/>
      <c r="H1138" s="236"/>
    </row>
    <row r="1139" spans="1:8" s="226" customFormat="1" ht="12.75">
      <c r="A1139" s="234" t="s">
        <v>124</v>
      </c>
      <c r="B1139" s="235"/>
      <c r="C1139" s="235"/>
      <c r="D1139" s="235"/>
      <c r="E1139" s="235"/>
      <c r="F1139" s="235"/>
      <c r="G1139" s="235"/>
      <c r="H1139" s="236"/>
    </row>
    <row r="1140" spans="1:8" s="226" customFormat="1" ht="12.75">
      <c r="A1140" s="298" t="s">
        <v>127</v>
      </c>
      <c r="B1140" s="293" t="s">
        <v>101</v>
      </c>
      <c r="C1140" s="294"/>
      <c r="D1140" s="292" t="s">
        <v>102</v>
      </c>
      <c r="E1140" s="292"/>
      <c r="F1140" s="292" t="s">
        <v>103</v>
      </c>
      <c r="G1140" s="292"/>
      <c r="H1140" s="236"/>
    </row>
    <row r="1141" spans="1:8" s="226" customFormat="1" ht="13.5" customHeight="1">
      <c r="A1141" s="299"/>
      <c r="B1141" s="284" t="s">
        <v>104</v>
      </c>
      <c r="C1141" s="285" t="s">
        <v>105</v>
      </c>
      <c r="D1141" s="286" t="s">
        <v>104</v>
      </c>
      <c r="E1141" s="286" t="s">
        <v>105</v>
      </c>
      <c r="F1141" s="286" t="s">
        <v>104</v>
      </c>
      <c r="G1141" s="286" t="s">
        <v>105</v>
      </c>
      <c r="H1141" s="236"/>
    </row>
    <row r="1142" spans="1:8" s="226" customFormat="1" ht="12.75">
      <c r="A1142" s="289" t="s">
        <v>262</v>
      </c>
      <c r="B1142" s="187">
        <v>140136</v>
      </c>
      <c r="C1142" s="186">
        <v>7006.8099999999995</v>
      </c>
      <c r="D1142" s="290">
        <v>140316</v>
      </c>
      <c r="E1142" s="291">
        <v>7015.8</v>
      </c>
      <c r="F1142" s="240">
        <f>(B1142-D1142)/B1142</f>
        <v>-0.0012844665182394246</v>
      </c>
      <c r="G1142" s="240">
        <f>(C1142-E1142)/C1142</f>
        <v>-0.0012830375020873538</v>
      </c>
      <c r="H1142" s="236"/>
    </row>
    <row r="1143" spans="1:9" s="226" customFormat="1" ht="12.75">
      <c r="A1143" s="289" t="s">
        <v>263</v>
      </c>
      <c r="B1143" s="187">
        <v>121343</v>
      </c>
      <c r="C1143" s="186">
        <v>6067.15</v>
      </c>
      <c r="D1143" s="290">
        <v>123020</v>
      </c>
      <c r="E1143" s="291">
        <v>6058.2</v>
      </c>
      <c r="F1143" s="240">
        <f>(B1143-D1143)/B1143</f>
        <v>-0.013820327501380384</v>
      </c>
      <c r="G1143" s="240">
        <f>(C1143-E1143)/C1143</f>
        <v>0.0014751571990143343</v>
      </c>
      <c r="H1143" s="236"/>
      <c r="I1143" s="226" t="s">
        <v>12</v>
      </c>
    </row>
    <row r="1144" spans="1:8" s="183" customFormat="1" ht="12.75">
      <c r="A1144" s="241"/>
      <c r="B1144" s="235"/>
      <c r="C1144" s="235"/>
      <c r="D1144" s="235"/>
      <c r="E1144" s="235"/>
      <c r="F1144" s="235"/>
      <c r="G1144" s="235"/>
      <c r="H1144" s="236"/>
    </row>
    <row r="1145" spans="1:8" s="183" customFormat="1" ht="12.75">
      <c r="A1145" s="234" t="s">
        <v>208</v>
      </c>
      <c r="B1145" s="235"/>
      <c r="C1145" s="235"/>
      <c r="D1145" s="235"/>
      <c r="E1145" s="235"/>
      <c r="F1145" s="235"/>
      <c r="G1145" s="235"/>
      <c r="H1145" s="236"/>
    </row>
    <row r="1146" spans="1:8" s="183" customFormat="1" ht="12.75" customHeight="1">
      <c r="A1146" s="295" t="s">
        <v>265</v>
      </c>
      <c r="B1146" s="295"/>
      <c r="C1146" s="295" t="s">
        <v>209</v>
      </c>
      <c r="D1146" s="295"/>
      <c r="E1146" s="296" t="s">
        <v>106</v>
      </c>
      <c r="F1146" s="297"/>
      <c r="G1146" s="235"/>
      <c r="H1146" s="236"/>
    </row>
    <row r="1147" spans="1:8" s="183" customFormat="1" ht="12.75">
      <c r="A1147" s="269" t="s">
        <v>104</v>
      </c>
      <c r="B1147" s="269" t="s">
        <v>107</v>
      </c>
      <c r="C1147" s="269" t="s">
        <v>104</v>
      </c>
      <c r="D1147" s="269" t="s">
        <v>107</v>
      </c>
      <c r="E1147" s="269" t="s">
        <v>104</v>
      </c>
      <c r="F1147" s="269" t="s">
        <v>108</v>
      </c>
      <c r="G1147" s="235"/>
      <c r="H1147" s="236"/>
    </row>
    <row r="1148" spans="1:8" s="183" customFormat="1" ht="12.75">
      <c r="A1148" s="242">
        <v>1</v>
      </c>
      <c r="B1148" s="242">
        <v>2</v>
      </c>
      <c r="C1148" s="242">
        <v>3</v>
      </c>
      <c r="D1148" s="242">
        <v>4</v>
      </c>
      <c r="E1148" s="242">
        <v>5</v>
      </c>
      <c r="F1148" s="242">
        <v>6</v>
      </c>
      <c r="G1148" s="243"/>
      <c r="H1148" s="244"/>
    </row>
    <row r="1149" spans="1:8" s="128" customFormat="1" ht="12.75">
      <c r="A1149" s="233">
        <v>261479</v>
      </c>
      <c r="B1149" s="233">
        <v>13073.960000000001</v>
      </c>
      <c r="C1149" s="187">
        <v>259922</v>
      </c>
      <c r="D1149" s="186">
        <v>12996.15</v>
      </c>
      <c r="E1149" s="129">
        <f>C1149/A1149</f>
        <v>0.9940454109125398</v>
      </c>
      <c r="F1149" s="129">
        <f>D1149/B1149</f>
        <v>0.994048474983861</v>
      </c>
      <c r="G1149" s="254" t="s">
        <v>12</v>
      </c>
      <c r="H1149" s="254"/>
    </row>
    <row r="1151" spans="3:6" ht="14.25">
      <c r="C1151" s="125"/>
      <c r="D1151" s="283"/>
      <c r="F1151" s="10" t="s">
        <v>12</v>
      </c>
    </row>
  </sheetData>
  <sheetProtection/>
  <mergeCells count="41">
    <mergeCell ref="A1112:A1113"/>
    <mergeCell ref="D552:F586"/>
    <mergeCell ref="A1094:H1094"/>
    <mergeCell ref="A1087:G1087"/>
    <mergeCell ref="A1102:A1107"/>
    <mergeCell ref="A1076:B1076"/>
    <mergeCell ref="A1077:G1077"/>
    <mergeCell ref="A1100:E1100"/>
    <mergeCell ref="A1:H1"/>
    <mergeCell ref="A2:H2"/>
    <mergeCell ref="A3:H3"/>
    <mergeCell ref="A5:H5"/>
    <mergeCell ref="A7:H7"/>
    <mergeCell ref="A9:H9"/>
    <mergeCell ref="A278:F278"/>
    <mergeCell ref="A13:B13"/>
    <mergeCell ref="A21:D21"/>
    <mergeCell ref="A26:D26"/>
    <mergeCell ref="A27:D27"/>
    <mergeCell ref="A34:C34"/>
    <mergeCell ref="A35:G35"/>
    <mergeCell ref="E1117:F1117"/>
    <mergeCell ref="A1140:A1141"/>
    <mergeCell ref="A1125:E1125"/>
    <mergeCell ref="A1127:A1135"/>
    <mergeCell ref="B1140:C1140"/>
    <mergeCell ref="A75:H75"/>
    <mergeCell ref="A116:H116"/>
    <mergeCell ref="A157:G157"/>
    <mergeCell ref="A197:F197"/>
    <mergeCell ref="A238:G238"/>
    <mergeCell ref="D1140:E1140"/>
    <mergeCell ref="F1140:G1140"/>
    <mergeCell ref="B1112:C1112"/>
    <mergeCell ref="D1112:E1112"/>
    <mergeCell ref="F1112:G1112"/>
    <mergeCell ref="A1146:B1146"/>
    <mergeCell ref="C1146:D1146"/>
    <mergeCell ref="E1146:F1146"/>
    <mergeCell ref="A1117:B1117"/>
    <mergeCell ref="C1117:D1117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42" r:id="rId4"/>
  <rowBreaks count="9" manualBreakCount="9">
    <brk id="114" max="7" man="1"/>
    <brk id="236" max="7" man="1"/>
    <brk id="357" max="7" man="1"/>
    <brk id="496" max="7" man="1"/>
    <brk id="634" max="7" man="1"/>
    <brk id="765" max="7" man="1"/>
    <brk id="892" max="7" man="1"/>
    <brk id="977" max="7" man="1"/>
    <brk id="1076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2015-02-05T07:37:53Z</cp:lastPrinted>
  <dcterms:created xsi:type="dcterms:W3CDTF">2013-03-29T17:24:29Z</dcterms:created>
  <dcterms:modified xsi:type="dcterms:W3CDTF">2018-05-31T08:29:13Z</dcterms:modified>
  <cp:category/>
  <cp:version/>
  <cp:contentType/>
  <cp:contentStatus/>
</cp:coreProperties>
</file>